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800" windowHeight="11715" activeTab="3"/>
  </bookViews>
  <sheets>
    <sheet name="Formati 1 Misioni" sheetId="1" r:id="rId1"/>
    <sheet name="Formati 2 Politikat Ekzistuese" sheetId="2" r:id="rId2"/>
    <sheet name="F.4. Alokimi i tavaneve per PE" sheetId="3" r:id="rId3"/>
    <sheet name="F.5. Investimet ne vazhdim" sheetId="4" r:id="rId4"/>
  </sheets>
  <definedNames>
    <definedName name="_xlnm.Print_Area" localSheetId="1">'Formati 2 Politikat Ekzistuese'!$A$1:$K$389</definedName>
  </definedNames>
  <calcPr fullCalcOnLoad="1"/>
</workbook>
</file>

<file path=xl/sharedStrings.xml><?xml version="1.0" encoding="utf-8"?>
<sst xmlns="http://schemas.openxmlformats.org/spreadsheetml/2006/main" count="602" uniqueCount="174">
  <si>
    <t xml:space="preserve">600. Pagat </t>
  </si>
  <si>
    <t xml:space="preserve">602. Mallrat dhe shërbimet </t>
  </si>
  <si>
    <t xml:space="preserve">603. Subvencionet </t>
  </si>
  <si>
    <t xml:space="preserve">606. Transferta për familjet dhe individët </t>
  </si>
  <si>
    <t>Kodi i Programit</t>
  </si>
  <si>
    <t>Buxheti</t>
  </si>
  <si>
    <t>Parashikimi</t>
  </si>
  <si>
    <t>Përshkrimi i Programit</t>
  </si>
  <si>
    <t>Sasia</t>
  </si>
  <si>
    <t>Përshkrimi i Produktit:</t>
  </si>
  <si>
    <t>Qëllimet e Politikës së Programit</t>
  </si>
  <si>
    <t>Objektivi 1 i Politikës së Programit</t>
  </si>
  <si>
    <t>Njësia Matëse</t>
  </si>
  <si>
    <t>Kosto totale (në mijë lekë)</t>
  </si>
  <si>
    <t xml:space="preserve">Ndryshimi në % i Sasisë  </t>
  </si>
  <si>
    <t xml:space="preserve">Ndryshimi në % i kostos totale  </t>
  </si>
  <si>
    <t>Ndryshimi në % i kostos për njësi</t>
  </si>
  <si>
    <t>230. Aktivet e patrupëzuara</t>
  </si>
  <si>
    <t>231. Aktivet e trupëzuara</t>
  </si>
  <si>
    <t>Emërtimi i Programit Buxhetor</t>
  </si>
  <si>
    <t>…</t>
  </si>
  <si>
    <t>Kosto për njësi (në mijë lekë)</t>
  </si>
  <si>
    <t>604. Transferta të brendshme</t>
  </si>
  <si>
    <t>605. Transferta të jashtme</t>
  </si>
  <si>
    <t>Programi Buxhetor Afatmesëm</t>
  </si>
  <si>
    <t>Produkti 1</t>
  </si>
  <si>
    <t>Kodi i Projektit të Investimeve</t>
  </si>
  <si>
    <t>601. Sigurimet Shoqërore dhe Shendetësore</t>
  </si>
  <si>
    <t>Produktet për Objektivin 1</t>
  </si>
  <si>
    <t>Kosto totale e produktit 1</t>
  </si>
  <si>
    <r>
      <t xml:space="preserve">Detajimi i Kostos Totale të </t>
    </r>
    <r>
      <rPr>
        <b/>
        <sz val="8"/>
        <color indexed="10"/>
        <rFont val="Garamond"/>
        <family val="1"/>
      </rPr>
      <t>Produktit 1</t>
    </r>
    <r>
      <rPr>
        <b/>
        <sz val="8"/>
        <color indexed="8"/>
        <rFont val="Garamond"/>
        <family val="1"/>
      </rPr>
      <t xml:space="preserve"> sipas Artikujve Ekonomikë</t>
    </r>
  </si>
  <si>
    <t>Kontroll</t>
  </si>
  <si>
    <t>Kosto totale e produktit X</t>
  </si>
  <si>
    <r>
      <t>Detajimi i Kostos Totale të</t>
    </r>
    <r>
      <rPr>
        <b/>
        <sz val="8"/>
        <color indexed="10"/>
        <rFont val="Garamond"/>
        <family val="1"/>
      </rPr>
      <t xml:space="preserve"> Produktit X </t>
    </r>
    <r>
      <rPr>
        <b/>
        <sz val="8"/>
        <color indexed="8"/>
        <rFont val="Garamond"/>
        <family val="1"/>
      </rPr>
      <t>sipas Artikujve Ekonomikë</t>
    </r>
  </si>
  <si>
    <r>
      <t xml:space="preserve">Detajimi i Kostos Totale të </t>
    </r>
    <r>
      <rPr>
        <b/>
        <sz val="8"/>
        <color indexed="10"/>
        <rFont val="Garamond"/>
        <family val="1"/>
      </rPr>
      <t xml:space="preserve">Produktit 1 </t>
    </r>
    <r>
      <rPr>
        <b/>
        <sz val="8"/>
        <color indexed="8"/>
        <rFont val="Garamond"/>
        <family val="1"/>
      </rPr>
      <t>sipas Artikujve Ekonomikë</t>
    </r>
  </si>
  <si>
    <r>
      <t xml:space="preserve">Detajimi i Kostos Totale të </t>
    </r>
    <r>
      <rPr>
        <b/>
        <sz val="8"/>
        <color indexed="10"/>
        <rFont val="Garamond"/>
        <family val="1"/>
      </rPr>
      <t>Produktit X</t>
    </r>
    <r>
      <rPr>
        <b/>
        <sz val="8"/>
        <color indexed="8"/>
        <rFont val="Garamond"/>
        <family val="1"/>
      </rPr>
      <t xml:space="preserve"> sipas Artikujve Ekonomikë</t>
    </r>
  </si>
  <si>
    <t>Kujdes!!</t>
  </si>
  <si>
    <t>Rrjeshti"Kontroll" shërben për të kontrolluar nëse është bërë ndonjë gabim llogjikë. Ai kontrollon që totati I kostos së produktit është I bararabartë me totalin e kostos së produktit sipas artikujve ekonomik. Në rast se ky total nuk është në rregull, formula gjeneron automatikisht mesazhin "Error", duke ju paralajmëruar që është bërë një gabim.</t>
  </si>
  <si>
    <t>Drejtori i Drejtorise Ekonomike/Finances/Nepunesi Zbatues</t>
  </si>
  <si>
    <t>Emri</t>
  </si>
  <si>
    <t>Nenshkrimi</t>
  </si>
  <si>
    <t>Data</t>
  </si>
  <si>
    <t>Koordinatori i GMS/ Nepunesi Autorizues</t>
  </si>
  <si>
    <t>Sqarime</t>
  </si>
  <si>
    <t>Programet Buxhetore</t>
  </si>
  <si>
    <t>Emërtimi i Njësisë së Qeverisjes Qendrore</t>
  </si>
  <si>
    <t>Kodi i Njësisë së Qeverisjes Qendrore</t>
  </si>
  <si>
    <t>Misioni I Njësisë së Qeverisjes Qendrore</t>
  </si>
  <si>
    <t>Kodi I Programit</t>
  </si>
  <si>
    <t>Kodi i Grupit</t>
  </si>
  <si>
    <t>Emri i Grupit</t>
  </si>
  <si>
    <t>Artikujt</t>
  </si>
  <si>
    <t>Paga (600-601)</t>
  </si>
  <si>
    <t>Korente të Tjera (602-606)</t>
  </si>
  <si>
    <t>Kapitale (230-232) Të Brendshme</t>
  </si>
  <si>
    <t>Kapitale (230-232) Të Huaja</t>
  </si>
  <si>
    <t>Jashtë-buxhetore</t>
  </si>
  <si>
    <t>Totali</t>
  </si>
  <si>
    <t>Kodi i projektit</t>
  </si>
  <si>
    <t>Data e fillimit dhe përfundimit</t>
  </si>
  <si>
    <t xml:space="preserve">Totali i shpenzimeve të investimeve kapitale të projektit *
</t>
  </si>
  <si>
    <t>Progresi financiar ndaj Kostos Totale (%)**</t>
  </si>
  <si>
    <t>Totali i shpenzimeve të investimeve kapitale(të gjitha burimet)*</t>
  </si>
  <si>
    <t>Buxheti i  Shtetit*</t>
  </si>
  <si>
    <t>Investim i Huaj</t>
  </si>
  <si>
    <t>Fond Jashtë-buxhetor*</t>
  </si>
  <si>
    <t>Lidhje me shpenzimet operative buxhetore***</t>
  </si>
  <si>
    <t>Burimi i investimit të huaj</t>
  </si>
  <si>
    <t>Statusi i Projektit****</t>
  </si>
  <si>
    <t xml:space="preserve">Kredi </t>
  </si>
  <si>
    <t>Grant</t>
  </si>
  <si>
    <t>6 (9+12+15+18)</t>
  </si>
  <si>
    <t>7 (10+13+16+19)</t>
  </si>
  <si>
    <t>8 (11+14+17+20)</t>
  </si>
  <si>
    <t>Programi 1</t>
  </si>
  <si>
    <t>Totali për programin</t>
  </si>
  <si>
    <t>Projekti 1</t>
  </si>
  <si>
    <t>Projekti 2</t>
  </si>
  <si>
    <t>Projekti 3</t>
  </si>
  <si>
    <t>Programi 2</t>
  </si>
  <si>
    <t>Të gjitha shpenzimet në mijë Lek</t>
  </si>
  <si>
    <t>*Nuk përfshin shpenzimet operative.</t>
  </si>
  <si>
    <t>**Plotësohet periudha kohore kur është vlerësuar Progresi i  zbatimit të projektit aktual.</t>
  </si>
  <si>
    <t>***Përfshin të gjitha shpenzimet e tjera përveç investimeve kapitale, që kërkohen nga Buxheti i Shtetit për funksionimin dhe mirëmbajtjen e aktivitetit/aseteve që lindin nga investimi. Lidhja me shpenzimet operative duhet të reflektohet gjithashtu në buxhetin që dorëzojnë ministritë e linjës pranë MoFE.</t>
  </si>
  <si>
    <t>***Manuali udhëzues për regjistrimin e statusit të projektit është pjesë e shtojces 2 të udhëzimit standard të përgatitjes së PBA</t>
  </si>
  <si>
    <t>FORMATI 5: SHPENZIMET PËR FINANCIMIN E POLITIKAVE EKZISTUESE PËR PROJEKTET NË VAZHDIM</t>
  </si>
  <si>
    <t>Titulli i projektit</t>
  </si>
  <si>
    <t>FORMATI 1: MISIONI I NJËSISË SË QEVERISJES QENDRORE</t>
  </si>
  <si>
    <t>Totali i tavanit të Njësisë së Qeverisjes Qendrore duhet të jetë i barabartë me totalin e tavanit të njësisë të shpërndarë nga Ministria përgjegjëse për financat me VKM e tavaneve.</t>
  </si>
  <si>
    <r>
      <t xml:space="preserve">FORMATI 4: Alokimi i Tavaneve </t>
    </r>
    <r>
      <rPr>
        <b/>
        <sz val="14"/>
        <color indexed="10"/>
        <rFont val="Garamond"/>
        <family val="1"/>
      </rPr>
      <t xml:space="preserve">për financimin e politikave ekzistuese </t>
    </r>
    <r>
      <rPr>
        <b/>
        <sz val="14"/>
        <rFont val="Garamond"/>
        <family val="1"/>
      </rPr>
      <t>per Programet</t>
    </r>
  </si>
  <si>
    <t>Shpenzimet Kapitale</t>
  </si>
  <si>
    <t>Kategoria 1: Shpenzimet Administrative Kapitale</t>
  </si>
  <si>
    <t>Produkti X (shto produkte sipas rastit)</t>
  </si>
  <si>
    <t xml:space="preserve">230. Aktive të patrupëzuara </t>
  </si>
  <si>
    <t xml:space="preserve">231. Aktive të trupëzuara </t>
  </si>
  <si>
    <t>Kategoria 2: Shpenzimet për projekte investimesh</t>
  </si>
  <si>
    <t xml:space="preserve">Shpenzimet Korrente* </t>
  </si>
  <si>
    <t>Shpenzimet Kapitale***</t>
  </si>
  <si>
    <t>Kodi i Projektit të Investimeve****</t>
  </si>
  <si>
    <t>Totali i shpenzimeve të Programit sipas produkteve*****</t>
  </si>
  <si>
    <t>Totali i shpenzimeve të Programit sipas artikujve*****</t>
  </si>
  <si>
    <t>Titullari i Institucionit / Ministri</t>
  </si>
  <si>
    <t>Drejtuesi i Ekipit të Menaxhimit të Programit</t>
  </si>
  <si>
    <t>Kapitulli 01</t>
  </si>
  <si>
    <t>Kapitulli 05</t>
  </si>
  <si>
    <r>
      <rPr>
        <b/>
        <sz val="8"/>
        <color indexed="10"/>
        <rFont val="Garamond"/>
        <family val="1"/>
      </rPr>
      <t>Produkti 2</t>
    </r>
    <r>
      <rPr>
        <sz val="8"/>
        <color indexed="8"/>
        <rFont val="Garamond"/>
        <family val="1"/>
      </rPr>
      <t>(shto produkte sipas rastit)</t>
    </r>
  </si>
  <si>
    <t xml:space="preserve">Produkti 1 </t>
  </si>
  <si>
    <t>Kodi i Projektit sipas listes se investimeve</t>
  </si>
  <si>
    <r>
      <rPr>
        <b/>
        <sz val="10"/>
        <color indexed="10"/>
        <rFont val="Times New Roman"/>
        <family val="1"/>
      </rPr>
      <t>Sqarim:</t>
    </r>
    <r>
      <rPr>
        <b/>
        <sz val="8"/>
        <color indexed="10"/>
        <rFont val="Times New Roman"/>
        <family val="1"/>
      </rPr>
      <t xml:space="preserve"> Kodi i Projektit te listes se investime</t>
    </r>
    <r>
      <rPr>
        <sz val="8"/>
        <color indexed="8"/>
        <rFont val="Times New Roman"/>
        <family val="1"/>
      </rPr>
      <t>, me metodologjine e re do te jete kodi i produktit per projektet e investimeve. 
* Ky kod duhet te plotesohet nga institucione per projektet ne vazhdim. 
* Te lihet bosh ne rast se kemi te bejme me projekt te ri investimi publik, te paspecifikuar ne listen e investimeve per buxhetin e vitit 2019.</t>
    </r>
  </si>
  <si>
    <t>Kapitull 02</t>
  </si>
  <si>
    <t>Kapitulli 03</t>
  </si>
  <si>
    <t>Kapitulli 04</t>
  </si>
  <si>
    <t>Produkti 2</t>
  </si>
  <si>
    <r>
      <t xml:space="preserve">Detajimi i Kostos Totale të </t>
    </r>
    <r>
      <rPr>
        <b/>
        <sz val="8"/>
        <color indexed="10"/>
        <rFont val="Garamond"/>
        <family val="1"/>
      </rPr>
      <t xml:space="preserve">Produktit 2 </t>
    </r>
    <r>
      <rPr>
        <b/>
        <sz val="8"/>
        <color indexed="8"/>
        <rFont val="Garamond"/>
        <family val="1"/>
      </rPr>
      <t>sipas Artikujve Ekonomikë</t>
    </r>
  </si>
  <si>
    <t>Kosto totale e produkti 2</t>
  </si>
  <si>
    <t xml:space="preserve">Kosto totale e projektit </t>
  </si>
  <si>
    <t>Produkti 1 (shto produkte sipas rastit)</t>
  </si>
  <si>
    <r>
      <t xml:space="preserve">Detajimi i Kostos Totale të </t>
    </r>
    <r>
      <rPr>
        <b/>
        <sz val="8"/>
        <color indexed="10"/>
        <rFont val="Garamond"/>
        <family val="1"/>
      </rPr>
      <t xml:space="preserve">Produktit X </t>
    </r>
    <r>
      <rPr>
        <b/>
        <sz val="8"/>
        <color indexed="8"/>
        <rFont val="Garamond"/>
        <family val="1"/>
      </rPr>
      <t>sipas Artikujve Ekonomikë</t>
    </r>
  </si>
  <si>
    <t xml:space="preserve">Kosto totale e produktit </t>
  </si>
  <si>
    <t>Kapitull 05</t>
  </si>
  <si>
    <t>Kapitulli 02</t>
  </si>
  <si>
    <t>KOMISIONERI PËR MBROJTJEN NGA DISKRIMINIMI</t>
  </si>
  <si>
    <t>91</t>
  </si>
  <si>
    <t>Programi Buxhetor "Planifikimi, Menaxhimi dhe Administrimi"</t>
  </si>
  <si>
    <t>Fuqizimi i kapaciteteve të nevojshme për mirëfunksionimin e Zyrës së Komisionerit për Mbrojtjen nga Diskriminimi; përafrimi i legjislacionit në fushën e zbatimit të parimit të barazisë dhe mosdiskriminimit me legjislacionin e Bashkimit Europian; sigurimi i zbatimit të legjislacionit ekzistues dhe zbatimi i strategjive për realizimin e këtij synimi; vendosja e marrdhenjeve dhe hartimi marreveshjeve të bashkëpunimit me të gjithë aktorët që ndikojnë në zbatimin e kërkesave ligjore në fushën e zbatimit të parimit të barazisë; nxitja dhe ndërgjegjësimi i komuniteteve që kanë interes të drejtpërdrejtë si dhe të gjithe shoqërisë mbi mundësitë e zbatimit të parimit të mësipërm, për të garantuar maksimalisht parimin e barazisë dhe mosdiskrimimit.</t>
  </si>
  <si>
    <t>ROBERT GAJDA</t>
  </si>
  <si>
    <t>"Planifikimi, Menaxhimi dhe Administrimi"</t>
  </si>
  <si>
    <t>1110</t>
  </si>
  <si>
    <t>Sigurimi i të  drejtës së çdo personi për  barazi përpara ligjit dhe mbrojtje të barabartë nga ligji, barazi të shanseve dhe mundësive për të ushtruar të drejtat, për të gëzuar liritë dhe për të marrë pjesë në jetën publike, mbrojtje efektive nga diskriminimi dhe nga çdo formë sjellje që nxit diskriminimin.</t>
  </si>
  <si>
    <t>Treguesit e Performancës në nivel Qëllimi*</t>
  </si>
  <si>
    <t>Raste të suksesshme diskriminimi ndaj totalit të cështjeve të gjykuara (numri i vendimeve te konfirmuara nga gjykata me forme prere dhe vendime diskriminimi dhe demshperblim, ne raport me numrin total te çeshtjeve gjyqesore)</t>
  </si>
  <si>
    <t>Treguesit e Performancës për Objektivin 1**</t>
  </si>
  <si>
    <t>Cështje të iniciuara nga KMD</t>
  </si>
  <si>
    <t xml:space="preserve">Ankesa drejtuar KMD </t>
  </si>
  <si>
    <t>Ankesa ndaj sektorit privat</t>
  </si>
  <si>
    <t xml:space="preserve">Vendime diskriminimi të zbatuara nga subjektet të cilave u drejtohen </t>
  </si>
  <si>
    <t>Cështje të përfaqësuara me efektivitet në gjykatë (numri i vendimeve te konfirmuara nga gjykata me forme prere dhe vendime diskriminimi dhe demshperblim, ne raport me numrin total te çeshtjeve gjyqesore)</t>
  </si>
  <si>
    <t xml:space="preserve"> numër</t>
  </si>
  <si>
    <t>Evidentimi në kohë dhe trajtimi me efektivitet i cështjeve të diskriminimit dhe rrjtja e ndërgjegjësimit të qytetarëve, institucioneve dhe organizatave me interesa legjitime, në Shqipëri, lidhur me mbrojtjen nga dsikriminimi dhe rolin e KMD-së dhe bashkëpunimit me aktorë të ndryshëm.</t>
  </si>
  <si>
    <t xml:space="preserve">Vendime mospranimi të ankesës </t>
  </si>
  <si>
    <t>Informacione të referuara nga organizata me interesa legjitime, institucione etj.</t>
  </si>
  <si>
    <t>Rritja e numrit të ankesave</t>
  </si>
  <si>
    <t xml:space="preserve">Pritje, inspektime, prapësime, shpjegime dhe mendime me shkrim përpara gjykatës dhe procedurat e ekzekutimit te vendimeve te KMD </t>
  </si>
  <si>
    <t>Procedurat administrative: hetime dhe inspektime, seanca dëgjimore, komunikime shkresore, vendimmarrje dhe përfaqësimi në procese gjyqësore, përfshirë hartimin e dokumentacionit, përcjelljen e akteve dhe ndjekjen e seancave, si dhe procedurat për ekzekutimin e titujve ekzekutiv, vendimeve te KMD.</t>
  </si>
  <si>
    <t>Numër</t>
  </si>
  <si>
    <r>
      <t>Detajimi i Kostos Totale të</t>
    </r>
    <r>
      <rPr>
        <b/>
        <sz val="8"/>
        <color indexed="10"/>
        <rFont val="Garamond"/>
        <family val="1"/>
      </rPr>
      <t xml:space="preserve"> Produktit 2 </t>
    </r>
    <r>
      <rPr>
        <b/>
        <sz val="8"/>
        <color indexed="8"/>
        <rFont val="Garamond"/>
        <family val="1"/>
      </rPr>
      <t>sipas Artikujve Ekonomikë</t>
    </r>
  </si>
  <si>
    <t>Blerje pajisjesh te ndryshme</t>
  </si>
  <si>
    <t>Blerje pajisje kompjuterike (informatike)</t>
  </si>
  <si>
    <t>M91004</t>
  </si>
  <si>
    <t>Blerje pajisje kompjuterike per mirefunksionimin e institiucionit</t>
  </si>
  <si>
    <t>nr kompjuterash</t>
  </si>
  <si>
    <t>Blerje pajisje zyrash</t>
  </si>
  <si>
    <t>M91003</t>
  </si>
  <si>
    <t xml:space="preserve">Pajisja e zyrave te KMD me qellim permbushjen e nevojave te stafit per mirefunksionimin </t>
  </si>
  <si>
    <t>nr pajisje zyre</t>
  </si>
  <si>
    <t>Robert GAJDA</t>
  </si>
  <si>
    <t>KOMISIONERI PER MBROJTJEN NGA DISKRIMINIMI</t>
  </si>
  <si>
    <t>Vazhdim</t>
  </si>
  <si>
    <t>Ana MUÇA</t>
  </si>
  <si>
    <t>Produkti 3</t>
  </si>
  <si>
    <r>
      <t xml:space="preserve">Detajimi i Kostos Totale të </t>
    </r>
    <r>
      <rPr>
        <b/>
        <sz val="8"/>
        <color indexed="10"/>
        <rFont val="Garamond"/>
        <family val="1"/>
      </rPr>
      <t xml:space="preserve">Produktit 3 </t>
    </r>
    <r>
      <rPr>
        <b/>
        <sz val="8"/>
        <color indexed="8"/>
        <rFont val="Garamond"/>
        <family val="1"/>
      </rPr>
      <t>sipas Artikujve Ekonomikë</t>
    </r>
  </si>
  <si>
    <t>Paisje te pershtateshme per ushtrimin e funksionit dhe aksesimin e zyres se Komisionerit per Mbrojtjen nga Diskriminimi.</t>
  </si>
  <si>
    <t>nr pajisje</t>
  </si>
  <si>
    <t xml:space="preserve">
Të kontribuojë për mbrojtjen nga të gjitha format e diskriminimit për të gjithë personat e parashikuar në ligj, me anë të:
- Sigurimit të asistencës së pavarur për viktimat e diskriminimit në bazë të ankesave të tyre për diskriminim;
- Rritjes së ndërgjegjësimit përmes informacionit mbi aksesin tek mbrojtja nga diskriminimi, mjetet ligjore në dispozicion për këtë mbrojtje, praktikat për të parandaluar diskriminimin dhe për të vendosur parimin e barazisë, ku me anë të zhvillimit të dialogut të rregullt mbi çështjet e diskriminimit me grupet shoqërore përkatëse të përfshihen edhe organizatat joqeveritare;
- Kryerjes së anketimeve dhe monitorimeve të pavarura në lidhje me të gjitha format e diskriminimit;
- Publikimit të raporteve dhe dhënies së rekomandimeve për çështjet e bazuara në diskriminim, përfshirë iniciativat politike dhe legjislative.
</t>
  </si>
  <si>
    <t>Qytetar dhe punonjës, të sektorit publik dhe privat, të informuar dhe të trajnuar në lidhje me mbrojtjen nga diskriminimi, rolin e KMD-së dhe Barazinë Gjinore. Konferenca, trajnime, seminare dhe aktivitete kombetare dhe nderkombetare ne kuader te bashkepunimeve me zyrat homologe të KMD dhe institucionet e tjera per procesin e integrimit ne BE te vendit. Hartim dhe implementim Projektesh ne bashkepunim me organizata kombetare dhe nderkombetare ne fushen e te drjetave te njeriut dhe mbrojtjen nga diskriminimi.</t>
  </si>
  <si>
    <t>Qytetarë të ndërgjegjësuar dhe punonjës të sektorit publik dhe privat, të trajnuar.</t>
  </si>
  <si>
    <t>2023-2025</t>
  </si>
  <si>
    <t>Blerje Automjeti</t>
  </si>
  <si>
    <t>M910011</t>
  </si>
  <si>
    <t xml:space="preserve">Buxheti i miratuar për 2022
</t>
  </si>
  <si>
    <t>Buxheti 2023-2025</t>
  </si>
  <si>
    <t>FORMAT 2: FORMATI STANDARD I PËRGATITJES SË KËRKESAVE BUXHETORE PBA 2023-2025</t>
  </si>
  <si>
    <t>PBA 2023 - 2025</t>
  </si>
  <si>
    <t>29.12.2022</t>
  </si>
</sst>
</file>

<file path=xl/styles.xml><?xml version="1.0" encoding="utf-8"?>
<styleSheet xmlns="http://schemas.openxmlformats.org/spreadsheetml/2006/main">
  <numFmts count="18">
    <numFmt numFmtId="5" formatCode="#,##0&quot;Lek&quot;;\-#,##0&quot;Lek&quot;"/>
    <numFmt numFmtId="6" formatCode="#,##0&quot;Lek&quot;;[Red]\-#,##0&quot;Lek&quot;"/>
    <numFmt numFmtId="7" formatCode="#,##0.00&quot;Lek&quot;;\-#,##0.00&quot;Lek&quot;"/>
    <numFmt numFmtId="8" formatCode="#,##0.00&quot;Lek&quot;;[Red]\-#,##0.00&quot;Lek&quot;"/>
    <numFmt numFmtId="42" formatCode="_-* #,##0&quot;Lek&quot;_-;\-* #,##0&quot;Lek&quot;_-;_-* &quot;-&quot;&quot;Lek&quot;_-;_-@_-"/>
    <numFmt numFmtId="41" formatCode="_-* #,##0_L_e_k_-;\-* #,##0_L_e_k_-;_-* &quot;-&quot;_L_e_k_-;_-@_-"/>
    <numFmt numFmtId="44" formatCode="_-* #,##0.00&quot;Lek&quot;_-;\-* #,##0.00&quot;Lek&quot;_-;_-* &quot;-&quot;??&quot;Lek&quot;_-;_-@_-"/>
    <numFmt numFmtId="43" formatCode="_-* #,##0.00_L_e_k_-;\-* #,##0.00_L_e_k_-;_-* &quot;-&quot;??_L_e_k_-;_-@_-"/>
    <numFmt numFmtId="164" formatCode="#,##0\ &quot;Lekë&quot;;\-#,##0\ &quot;Lekë&quot;"/>
    <numFmt numFmtId="165" formatCode="#,##0\ &quot;Lekë&quot;;[Red]\-#,##0\ &quot;Lekë&quot;"/>
    <numFmt numFmtId="166" formatCode="#,##0.00\ &quot;Lekë&quot;;\-#,##0.00\ &quot;Lekë&quot;"/>
    <numFmt numFmtId="167" formatCode="#,##0.00\ &quot;Lekë&quot;;[Red]\-#,##0.00\ &quot;Lekë&quot;"/>
    <numFmt numFmtId="168" formatCode="_-* #,##0\ &quot;Lekë&quot;_-;\-* #,##0\ &quot;Lekë&quot;_-;_-* &quot;-&quot;\ &quot;Lekë&quot;_-;_-@_-"/>
    <numFmt numFmtId="169" formatCode="_-* #,##0\ _L_e_k_ë_-;\-* #,##0\ _L_e_k_ë_-;_-* &quot;-&quot;\ _L_e_k_ë_-;_-@_-"/>
    <numFmt numFmtId="170" formatCode="_-* #,##0.00\ &quot;Lekë&quot;_-;\-* #,##0.00\ &quot;Lekë&quot;_-;_-* &quot;-&quot;??\ &quot;Lekë&quot;_-;_-@_-"/>
    <numFmt numFmtId="171" formatCode="_-* #,##0.00\ _L_e_k_ë_-;\-* #,##0.00\ _L_e_k_ë_-;_-* &quot;-&quot;??\ _L_e_k_ë_-;_-@_-"/>
    <numFmt numFmtId="172" formatCode="0.0%"/>
    <numFmt numFmtId="173" formatCode="#,##0.0"/>
  </numFmts>
  <fonts count="110">
    <font>
      <sz val="11"/>
      <color theme="1"/>
      <name val="Calibri"/>
      <family val="2"/>
    </font>
    <font>
      <sz val="11"/>
      <color indexed="8"/>
      <name val="Calibri"/>
      <family val="2"/>
    </font>
    <font>
      <sz val="8"/>
      <color indexed="8"/>
      <name val="Garamond"/>
      <family val="1"/>
    </font>
    <font>
      <b/>
      <sz val="8"/>
      <color indexed="8"/>
      <name val="Garamond"/>
      <family val="1"/>
    </font>
    <font>
      <sz val="10"/>
      <name val="Arial"/>
      <family val="2"/>
    </font>
    <font>
      <b/>
      <sz val="8"/>
      <color indexed="10"/>
      <name val="Garamond"/>
      <family val="1"/>
    </font>
    <font>
      <sz val="8"/>
      <name val="Arial"/>
      <family val="2"/>
    </font>
    <font>
      <b/>
      <sz val="9"/>
      <name val="Garamond"/>
      <family val="1"/>
    </font>
    <font>
      <b/>
      <sz val="8"/>
      <name val="Arial"/>
      <family val="2"/>
    </font>
    <font>
      <sz val="12"/>
      <name val="Garamond"/>
      <family val="1"/>
    </font>
    <font>
      <b/>
      <sz val="12"/>
      <name val="Garamond"/>
      <family val="1"/>
    </font>
    <font>
      <b/>
      <sz val="14"/>
      <name val="Garamond"/>
      <family val="1"/>
    </font>
    <font>
      <sz val="14"/>
      <name val="Garamond"/>
      <family val="1"/>
    </font>
    <font>
      <b/>
      <sz val="14"/>
      <color indexed="10"/>
      <name val="Garamond"/>
      <family val="1"/>
    </font>
    <font>
      <b/>
      <sz val="16"/>
      <name val="Garamond"/>
      <family val="1"/>
    </font>
    <font>
      <i/>
      <sz val="14"/>
      <name val="Garamond"/>
      <family val="1"/>
    </font>
    <font>
      <sz val="8"/>
      <color indexed="8"/>
      <name val="Times New Roman"/>
      <family val="1"/>
    </font>
    <font>
      <b/>
      <sz val="10"/>
      <color indexed="10"/>
      <name val="Times New Roman"/>
      <family val="1"/>
    </font>
    <font>
      <b/>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Garamond"/>
      <family val="1"/>
    </font>
    <font>
      <sz val="10"/>
      <color indexed="8"/>
      <name val="Garamond"/>
      <family val="1"/>
    </font>
    <font>
      <i/>
      <sz val="9"/>
      <color indexed="8"/>
      <name val="Garamond"/>
      <family val="1"/>
    </font>
    <font>
      <i/>
      <sz val="8"/>
      <color indexed="8"/>
      <name val="Garamond"/>
      <family val="1"/>
    </font>
    <font>
      <b/>
      <sz val="9"/>
      <color indexed="8"/>
      <name val="Garamond"/>
      <family val="1"/>
    </font>
    <font>
      <b/>
      <sz val="10"/>
      <color indexed="8"/>
      <name val="Garamond"/>
      <family val="1"/>
    </font>
    <font>
      <b/>
      <i/>
      <sz val="9"/>
      <color indexed="10"/>
      <name val="Garamond"/>
      <family val="1"/>
    </font>
    <font>
      <b/>
      <sz val="9"/>
      <color indexed="10"/>
      <name val="Garamond"/>
      <family val="1"/>
    </font>
    <font>
      <b/>
      <sz val="12"/>
      <color indexed="8"/>
      <name val="Garamond"/>
      <family val="1"/>
    </font>
    <font>
      <b/>
      <sz val="11"/>
      <color indexed="8"/>
      <name val="Garamond"/>
      <family val="1"/>
    </font>
    <font>
      <b/>
      <sz val="12"/>
      <color indexed="49"/>
      <name val="Garamond"/>
      <family val="1"/>
    </font>
    <font>
      <sz val="7"/>
      <color indexed="8"/>
      <name val="Garamond"/>
      <family val="1"/>
    </font>
    <font>
      <sz val="14"/>
      <color indexed="8"/>
      <name val="Garamond"/>
      <family val="1"/>
    </font>
    <font>
      <sz val="16"/>
      <color indexed="8"/>
      <name val="Garamond"/>
      <family val="1"/>
    </font>
    <font>
      <b/>
      <sz val="14"/>
      <color indexed="8"/>
      <name val="Garamond"/>
      <family val="1"/>
    </font>
    <font>
      <b/>
      <sz val="14"/>
      <color indexed="9"/>
      <name val="Garamond"/>
      <family val="1"/>
    </font>
    <font>
      <sz val="12"/>
      <color indexed="8"/>
      <name val="Garamond"/>
      <family val="1"/>
    </font>
    <font>
      <b/>
      <sz val="12"/>
      <color indexed="54"/>
      <name val="Garamond"/>
      <family val="1"/>
    </font>
    <font>
      <i/>
      <sz val="16"/>
      <color indexed="8"/>
      <name val="Garamond"/>
      <family val="1"/>
    </font>
    <font>
      <b/>
      <i/>
      <sz val="14"/>
      <color indexed="10"/>
      <name val="Garamond"/>
      <family val="1"/>
    </font>
    <font>
      <b/>
      <sz val="11"/>
      <color indexed="10"/>
      <name val="Calibri"/>
      <family val="2"/>
    </font>
    <font>
      <sz val="8"/>
      <color indexed="8"/>
      <name val="Calibri"/>
      <family val="2"/>
    </font>
    <font>
      <b/>
      <i/>
      <sz val="9"/>
      <color indexed="10"/>
      <name val="Calibri"/>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Garamond"/>
      <family val="1"/>
    </font>
    <font>
      <sz val="10"/>
      <color theme="1"/>
      <name val="Garamond"/>
      <family val="1"/>
    </font>
    <font>
      <sz val="8"/>
      <color theme="1"/>
      <name val="Garamond"/>
      <family val="1"/>
    </font>
    <font>
      <i/>
      <sz val="9"/>
      <color theme="1"/>
      <name val="Garamond"/>
      <family val="1"/>
    </font>
    <font>
      <i/>
      <sz val="8"/>
      <color theme="1"/>
      <name val="Garamond"/>
      <family val="1"/>
    </font>
    <font>
      <b/>
      <sz val="9"/>
      <color theme="1"/>
      <name val="Garamond"/>
      <family val="1"/>
    </font>
    <font>
      <b/>
      <sz val="8"/>
      <color theme="1"/>
      <name val="Garamond"/>
      <family val="1"/>
    </font>
    <font>
      <b/>
      <sz val="10"/>
      <color theme="1"/>
      <name val="Garamond"/>
      <family val="1"/>
    </font>
    <font>
      <b/>
      <sz val="8"/>
      <color rgb="FFFF0000"/>
      <name val="Garamond"/>
      <family val="1"/>
    </font>
    <font>
      <b/>
      <i/>
      <sz val="9"/>
      <color rgb="FFFF0000"/>
      <name val="Garamond"/>
      <family val="1"/>
    </font>
    <font>
      <b/>
      <sz val="9"/>
      <color rgb="FFFF0000"/>
      <name val="Garamond"/>
      <family val="1"/>
    </font>
    <font>
      <b/>
      <sz val="12"/>
      <color theme="1"/>
      <name val="Garamond"/>
      <family val="1"/>
    </font>
    <font>
      <b/>
      <sz val="11"/>
      <color theme="1"/>
      <name val="Garamond"/>
      <family val="1"/>
    </font>
    <font>
      <b/>
      <sz val="12"/>
      <color theme="4"/>
      <name val="Garamond"/>
      <family val="1"/>
    </font>
    <font>
      <sz val="7"/>
      <color theme="1"/>
      <name val="Garamond"/>
      <family val="1"/>
    </font>
    <font>
      <sz val="14"/>
      <color theme="1"/>
      <name val="Garamond"/>
      <family val="1"/>
    </font>
    <font>
      <sz val="16"/>
      <color theme="1"/>
      <name val="Garamond"/>
      <family val="1"/>
    </font>
    <font>
      <b/>
      <sz val="14"/>
      <color theme="1"/>
      <name val="Garamond"/>
      <family val="1"/>
    </font>
    <font>
      <b/>
      <sz val="14"/>
      <color theme="0"/>
      <name val="Garamond"/>
      <family val="1"/>
    </font>
    <font>
      <sz val="12"/>
      <color theme="1"/>
      <name val="Garamond"/>
      <family val="1"/>
    </font>
    <font>
      <b/>
      <sz val="12"/>
      <color theme="3"/>
      <name val="Garamond"/>
      <family val="1"/>
    </font>
    <font>
      <i/>
      <sz val="16"/>
      <color theme="1"/>
      <name val="Garamond"/>
      <family val="1"/>
    </font>
    <font>
      <b/>
      <i/>
      <sz val="14"/>
      <color rgb="FFFF0000"/>
      <name val="Garamond"/>
      <family val="1"/>
    </font>
    <font>
      <b/>
      <sz val="11"/>
      <color rgb="FFFF0000"/>
      <name val="Calibri"/>
      <family val="2"/>
    </font>
    <font>
      <sz val="8"/>
      <color theme="1"/>
      <name val="Calibri"/>
      <family val="2"/>
    </font>
    <font>
      <b/>
      <i/>
      <sz val="9"/>
      <color rgb="FFFF0000"/>
      <name val="Calibri"/>
      <family val="2"/>
    </font>
    <font>
      <i/>
      <sz val="9"/>
      <color theme="1"/>
      <name val="Calibri"/>
      <family val="2"/>
    </font>
    <font>
      <sz val="8"/>
      <color theme="1"/>
      <name val="Times New Roman"/>
      <family val="1"/>
    </font>
    <font>
      <b/>
      <sz val="14"/>
      <color rgb="FFFF0000"/>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2E74B5"/>
      </left>
      <right style="medium">
        <color rgb="FF2E74B5"/>
      </right>
      <top/>
      <bottom style="medium">
        <color rgb="FF2E74B5"/>
      </bottom>
    </border>
    <border>
      <left style="medium">
        <color rgb="FF2E74B5"/>
      </left>
      <right style="medium">
        <color rgb="FF2E74B5"/>
      </right>
      <top style="medium">
        <color rgb="FF2E74B5"/>
      </top>
      <bottom style="medium">
        <color rgb="FF2E74B5"/>
      </bottom>
    </border>
    <border>
      <left/>
      <right style="medium">
        <color rgb="FF2E74B5"/>
      </right>
      <top/>
      <bottom/>
    </border>
    <border>
      <left/>
      <right style="medium">
        <color rgb="FF2E74B5"/>
      </right>
      <top/>
      <bottom style="medium">
        <color rgb="FF2E74B5"/>
      </bottom>
    </border>
    <border>
      <left style="medium">
        <color rgb="FF2E74B5"/>
      </left>
      <right style="medium">
        <color rgb="FF2E74B5"/>
      </right>
      <top/>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63"/>
      </left>
      <right style="thin">
        <color indexed="63"/>
      </right>
      <top style="thin">
        <color indexed="63"/>
      </top>
      <bottom style="thin">
        <color indexed="63"/>
      </bottom>
    </border>
    <border>
      <left style="thin">
        <color theme="4"/>
      </left>
      <right style="thin">
        <color theme="4"/>
      </right>
      <top style="thin">
        <color theme="4"/>
      </top>
      <bottom style="thin">
        <color theme="4"/>
      </bottom>
    </border>
    <border>
      <left style="thin">
        <color theme="4"/>
      </left>
      <right style="thin">
        <color theme="4"/>
      </right>
      <top style="thin">
        <color theme="4"/>
      </top>
      <bottom style="double">
        <color theme="4"/>
      </bottom>
    </border>
    <border>
      <left style="thin">
        <color theme="4"/>
      </left>
      <right style="thin">
        <color theme="4"/>
      </right>
      <top/>
      <bottom style="thin">
        <color theme="4"/>
      </bottom>
    </border>
    <border>
      <left style="thin">
        <color theme="0"/>
      </left>
      <right style="thin">
        <color theme="0"/>
      </right>
      <top style="thin">
        <color theme="0"/>
      </top>
      <bottom style="thin">
        <color theme="0"/>
      </bottom>
    </border>
    <border>
      <left style="medium">
        <color theme="4"/>
      </left>
      <right style="medium">
        <color theme="4"/>
      </right>
      <top style="medium">
        <color theme="4"/>
      </top>
      <bottom style="medium">
        <color theme="4"/>
      </bottom>
    </border>
    <border>
      <left style="thin">
        <color indexed="63"/>
      </left>
      <right/>
      <top style="thin">
        <color indexed="63"/>
      </top>
      <bottom/>
    </border>
    <border>
      <left style="medium">
        <color rgb="FF2E74B5"/>
      </left>
      <right style="medium">
        <color rgb="FF2E74B5"/>
      </right>
      <top style="medium">
        <color rgb="FF2E74B5"/>
      </top>
      <bottom style="thin"/>
    </border>
    <border>
      <left style="medium">
        <color rgb="FF2E74B5"/>
      </left>
      <right/>
      <top style="medium">
        <color rgb="FF2E74B5"/>
      </top>
      <bottom style="medium">
        <color rgb="FF2E74B5"/>
      </bottom>
    </border>
    <border>
      <left/>
      <right/>
      <top style="medium">
        <color rgb="FF2E74B5"/>
      </top>
      <bottom style="medium">
        <color rgb="FF2E74B5"/>
      </bottom>
    </border>
    <border>
      <left/>
      <right style="medium">
        <color rgb="FF2E74B5"/>
      </right>
      <top style="medium">
        <color rgb="FF2E74B5"/>
      </top>
      <bottom style="medium">
        <color rgb="FF2E74B5"/>
      </bottom>
    </border>
    <border>
      <left style="medium">
        <color rgb="FF2E74B5"/>
      </left>
      <right/>
      <top style="medium">
        <color rgb="FF2E74B5"/>
      </top>
      <bottom/>
    </border>
    <border>
      <left style="medium"/>
      <right style="thin"/>
      <top style="medium"/>
      <bottom/>
    </border>
    <border>
      <left style="medium"/>
      <right style="thin"/>
      <top/>
      <bottom/>
    </border>
    <border>
      <left style="medium"/>
      <right style="thin"/>
      <top/>
      <bottom style="medium"/>
    </border>
    <border>
      <left style="medium">
        <color rgb="FF2E74B5"/>
      </left>
      <right style="medium">
        <color rgb="FF2E74B5"/>
      </right>
      <top style="medium">
        <color rgb="FF2E74B5"/>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bottom style="medium">
        <color rgb="FF2E74B5"/>
      </bottom>
    </border>
    <border>
      <left/>
      <right/>
      <top style="medium">
        <color rgb="FF2E74B5"/>
      </top>
      <bottom/>
    </border>
    <border>
      <left style="medium">
        <color theme="4"/>
      </left>
      <right/>
      <top style="medium">
        <color theme="4"/>
      </top>
      <bottom style="medium">
        <color theme="4"/>
      </bottom>
    </border>
    <border>
      <left/>
      <right/>
      <top style="medium">
        <color theme="4"/>
      </top>
      <bottom style="medium">
        <color theme="4"/>
      </bottom>
    </border>
    <border>
      <left/>
      <right style="medium">
        <color theme="4"/>
      </right>
      <top style="medium">
        <color theme="4"/>
      </top>
      <bottom style="medium">
        <color theme="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76"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18">
    <xf numFmtId="0" fontId="0" fillId="0" borderId="0" xfId="0" applyFont="1" applyAlignment="1">
      <alignment/>
    </xf>
    <xf numFmtId="0" fontId="81" fillId="0" borderId="10" xfId="0" applyFont="1" applyBorder="1" applyAlignment="1">
      <alignment horizontal="left" vertical="center" wrapText="1" indent="1"/>
    </xf>
    <xf numFmtId="0" fontId="82" fillId="33" borderId="11"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83" fillId="33" borderId="10" xfId="0" applyFont="1" applyFill="1" applyBorder="1" applyAlignment="1">
      <alignment horizontal="left" vertical="center" wrapText="1"/>
    </xf>
    <xf numFmtId="4" fontId="0" fillId="0" borderId="0" xfId="0" applyNumberFormat="1" applyAlignment="1">
      <alignment/>
    </xf>
    <xf numFmtId="3" fontId="83" fillId="33" borderId="10" xfId="0" applyNumberFormat="1" applyFont="1" applyFill="1" applyBorder="1" applyAlignment="1">
      <alignment horizontal="center" vertical="center" wrapText="1"/>
    </xf>
    <xf numFmtId="3" fontId="83" fillId="33" borderId="13" xfId="0" applyNumberFormat="1" applyFont="1" applyFill="1" applyBorder="1" applyAlignment="1">
      <alignment horizontal="center" vertical="center"/>
    </xf>
    <xf numFmtId="172" fontId="83" fillId="33" borderId="13" xfId="0" applyNumberFormat="1" applyFont="1" applyFill="1" applyBorder="1" applyAlignment="1">
      <alignment horizontal="center" vertical="center"/>
    </xf>
    <xf numFmtId="3" fontId="83" fillId="0" borderId="13" xfId="0" applyNumberFormat="1" applyFont="1" applyBorder="1" applyAlignment="1">
      <alignment horizontal="center" vertical="center"/>
    </xf>
    <xf numFmtId="3" fontId="0" fillId="0" borderId="0" xfId="0" applyNumberFormat="1" applyAlignment="1">
      <alignment/>
    </xf>
    <xf numFmtId="0" fontId="84" fillId="0" borderId="10" xfId="0" applyFont="1" applyBorder="1" applyAlignment="1">
      <alignment horizontal="left" vertical="center" wrapText="1" indent="1"/>
    </xf>
    <xf numFmtId="3" fontId="85" fillId="0" borderId="13" xfId="0" applyNumberFormat="1" applyFont="1" applyBorder="1" applyAlignment="1">
      <alignment horizontal="center" vertical="center"/>
    </xf>
    <xf numFmtId="172" fontId="85" fillId="0" borderId="13" xfId="0" applyNumberFormat="1" applyFont="1" applyBorder="1" applyAlignment="1">
      <alignment horizontal="center" vertical="center"/>
    </xf>
    <xf numFmtId="0" fontId="86" fillId="34" borderId="10" xfId="0" applyFont="1" applyFill="1" applyBorder="1" applyAlignment="1">
      <alignment vertical="center" wrapText="1"/>
    </xf>
    <xf numFmtId="3" fontId="87" fillId="34" borderId="13" xfId="0" applyNumberFormat="1" applyFont="1" applyFill="1" applyBorder="1" applyAlignment="1">
      <alignment horizontal="center" vertical="center"/>
    </xf>
    <xf numFmtId="0" fontId="83" fillId="34" borderId="10" xfId="0" applyFont="1" applyFill="1" applyBorder="1" applyAlignment="1">
      <alignment vertical="center" wrapText="1"/>
    </xf>
    <xf numFmtId="0" fontId="88" fillId="34" borderId="11" xfId="0" applyFont="1" applyFill="1" applyBorder="1" applyAlignment="1">
      <alignment vertical="center" wrapText="1"/>
    </xf>
    <xf numFmtId="0" fontId="88" fillId="33" borderId="11" xfId="0" applyFont="1" applyFill="1" applyBorder="1" applyAlignment="1">
      <alignment horizontal="left" vertical="center" wrapText="1"/>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90" fillId="0" borderId="14" xfId="0" applyFont="1" applyBorder="1" applyAlignment="1">
      <alignment horizontal="left" vertical="center" wrapText="1" indent="1"/>
    </xf>
    <xf numFmtId="3" fontId="87" fillId="0" borderId="13" xfId="0" applyNumberFormat="1" applyFont="1" applyBorder="1" applyAlignment="1">
      <alignment horizontal="center" vertical="center"/>
    </xf>
    <xf numFmtId="0" fontId="91" fillId="0" borderId="14" xfId="0" applyFont="1" applyBorder="1" applyAlignment="1">
      <alignment horizontal="left" vertical="center" wrapText="1" indent="1"/>
    </xf>
    <xf numFmtId="0" fontId="91" fillId="2" borderId="10" xfId="0" applyFont="1" applyFill="1" applyBorder="1" applyAlignment="1">
      <alignment vertical="center" wrapText="1"/>
    </xf>
    <xf numFmtId="3" fontId="87" fillId="2" borderId="13" xfId="0" applyNumberFormat="1" applyFont="1" applyFill="1" applyBorder="1" applyAlignment="1">
      <alignment horizontal="center" vertical="center"/>
    </xf>
    <xf numFmtId="0" fontId="91" fillId="9" borderId="10" xfId="0" applyFont="1" applyFill="1" applyBorder="1" applyAlignment="1">
      <alignment vertical="center" wrapText="1"/>
    </xf>
    <xf numFmtId="3" fontId="87" fillId="9" borderId="13" xfId="0" applyNumberFormat="1" applyFont="1" applyFill="1" applyBorder="1" applyAlignment="1">
      <alignment horizontal="center" vertical="center"/>
    </xf>
    <xf numFmtId="0" fontId="92" fillId="33" borderId="11" xfId="0" applyFont="1" applyFill="1" applyBorder="1" applyAlignment="1">
      <alignment horizontal="left" vertical="center" wrapText="1"/>
    </xf>
    <xf numFmtId="0" fontId="93" fillId="2" borderId="0" xfId="0" applyFont="1" applyFill="1" applyAlignment="1">
      <alignment/>
    </xf>
    <xf numFmtId="0" fontId="0" fillId="2" borderId="0" xfId="0" applyFill="1" applyAlignment="1">
      <alignment/>
    </xf>
    <xf numFmtId="0" fontId="86" fillId="0" borderId="0" xfId="0" applyFont="1" applyBorder="1" applyAlignment="1">
      <alignment horizontal="left" vertical="center" wrapText="1" indent="1"/>
    </xf>
    <xf numFmtId="3" fontId="83" fillId="0" borderId="0" xfId="0" applyNumberFormat="1" applyFont="1" applyBorder="1" applyAlignment="1">
      <alignment horizontal="center" vertical="center"/>
    </xf>
    <xf numFmtId="0" fontId="7" fillId="0" borderId="15" xfId="0" applyFont="1" applyBorder="1" applyAlignment="1">
      <alignment/>
    </xf>
    <xf numFmtId="0" fontId="86" fillId="0" borderId="0" xfId="0" applyFont="1" applyAlignment="1">
      <alignment/>
    </xf>
    <xf numFmtId="0" fontId="7" fillId="0" borderId="0" xfId="0" applyFont="1" applyBorder="1" applyAlignment="1">
      <alignment horizontal="center" vertical="center" wrapText="1"/>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92" fillId="33" borderId="0" xfId="0" applyFont="1" applyFill="1" applyBorder="1" applyAlignment="1">
      <alignment horizontal="left" vertical="center" wrapText="1"/>
    </xf>
    <xf numFmtId="0" fontId="82" fillId="33" borderId="0" xfId="0" applyFont="1" applyFill="1" applyBorder="1" applyAlignment="1">
      <alignment horizontal="center" vertical="center" wrapText="1"/>
    </xf>
    <xf numFmtId="0" fontId="92" fillId="2" borderId="11" xfId="0" applyFont="1" applyFill="1" applyBorder="1" applyAlignment="1">
      <alignment horizontal="left" vertical="center" wrapText="1"/>
    </xf>
    <xf numFmtId="0" fontId="92" fillId="2" borderId="11" xfId="0" applyFont="1" applyFill="1" applyBorder="1" applyAlignment="1">
      <alignment horizontal="center" vertical="center" wrapText="1"/>
    </xf>
    <xf numFmtId="0" fontId="10" fillId="2" borderId="21" xfId="0" applyFont="1" applyFill="1" applyBorder="1" applyAlignment="1">
      <alignment/>
    </xf>
    <xf numFmtId="0" fontId="9" fillId="2" borderId="21" xfId="0" applyFont="1" applyFill="1" applyBorder="1" applyAlignment="1">
      <alignment horizontal="center"/>
    </xf>
    <xf numFmtId="173" fontId="10" fillId="2" borderId="21" xfId="0" applyNumberFormat="1" applyFont="1" applyFill="1" applyBorder="1" applyAlignment="1">
      <alignment/>
    </xf>
    <xf numFmtId="0" fontId="82" fillId="33" borderId="0" xfId="58" applyFont="1" applyFill="1">
      <alignment/>
      <protection/>
    </xf>
    <xf numFmtId="0" fontId="82" fillId="0" borderId="0" xfId="58" applyFont="1">
      <alignment/>
      <protection/>
    </xf>
    <xf numFmtId="0" fontId="94" fillId="33" borderId="0" xfId="58" applyFont="1" applyFill="1">
      <alignment/>
      <protection/>
    </xf>
    <xf numFmtId="0" fontId="94" fillId="0" borderId="0" xfId="58" applyFont="1">
      <alignment/>
      <protection/>
    </xf>
    <xf numFmtId="0" fontId="82" fillId="33" borderId="0" xfId="58" applyFont="1" applyFill="1" applyAlignment="1">
      <alignment vertical="center"/>
      <protection/>
    </xf>
    <xf numFmtId="0" fontId="82" fillId="0" borderId="0" xfId="58" applyFont="1" applyAlignment="1">
      <alignment vertical="center"/>
      <protection/>
    </xf>
    <xf numFmtId="0" fontId="95" fillId="33" borderId="0" xfId="58" applyFont="1" applyFill="1" applyAlignment="1">
      <alignment horizontal="center" vertical="center"/>
      <protection/>
    </xf>
    <xf numFmtId="0" fontId="95" fillId="0" borderId="0" xfId="58" applyFont="1" applyAlignment="1">
      <alignment horizontal="center" vertical="center"/>
      <protection/>
    </xf>
    <xf numFmtId="0" fontId="96" fillId="0" borderId="22" xfId="58" applyFont="1" applyBorder="1" applyAlignment="1">
      <alignment horizontal="justify" vertical="center" wrapText="1"/>
      <protection/>
    </xf>
    <xf numFmtId="0" fontId="96" fillId="0" borderId="22" xfId="58" applyFont="1" applyBorder="1">
      <alignment/>
      <protection/>
    </xf>
    <xf numFmtId="0" fontId="96" fillId="0" borderId="23" xfId="58" applyFont="1" applyBorder="1" applyAlignment="1">
      <alignment horizontal="justify" vertical="center" wrapText="1"/>
      <protection/>
    </xf>
    <xf numFmtId="0" fontId="96" fillId="0" borderId="23" xfId="58" applyFont="1" applyBorder="1">
      <alignment/>
      <protection/>
    </xf>
    <xf numFmtId="0" fontId="97" fillId="33" borderId="0" xfId="58" applyFont="1" applyFill="1">
      <alignment/>
      <protection/>
    </xf>
    <xf numFmtId="0" fontId="97" fillId="2" borderId="0" xfId="58" applyFont="1" applyFill="1">
      <alignment/>
      <protection/>
    </xf>
    <xf numFmtId="0" fontId="14" fillId="33" borderId="0" xfId="58" applyFont="1" applyFill="1">
      <alignment/>
      <protection/>
    </xf>
    <xf numFmtId="0" fontId="98" fillId="0" borderId="24" xfId="58" applyFont="1" applyBorder="1" applyAlignment="1">
      <alignment horizontal="justify" vertical="center" wrapText="1"/>
      <protection/>
    </xf>
    <xf numFmtId="0" fontId="96" fillId="0" borderId="24" xfId="58" applyFont="1" applyBorder="1">
      <alignment/>
      <protection/>
    </xf>
    <xf numFmtId="0" fontId="99" fillId="20" borderId="22" xfId="58" applyFont="1" applyFill="1" applyBorder="1" applyAlignment="1">
      <alignment vertical="center" wrapText="1"/>
      <protection/>
    </xf>
    <xf numFmtId="0" fontId="96" fillId="20" borderId="22" xfId="58" applyFont="1" applyFill="1" applyBorder="1">
      <alignment/>
      <protection/>
    </xf>
    <xf numFmtId="0" fontId="98" fillId="0" borderId="22" xfId="58" applyFont="1" applyBorder="1" applyAlignment="1">
      <alignment horizontal="justify" vertical="center" wrapText="1"/>
      <protection/>
    </xf>
    <xf numFmtId="0" fontId="12" fillId="20" borderId="25" xfId="58" applyFont="1" applyFill="1" applyBorder="1" applyAlignment="1">
      <alignment horizontal="center" vertical="center" wrapText="1"/>
      <protection/>
    </xf>
    <xf numFmtId="0" fontId="12" fillId="20" borderId="25" xfId="58" applyFont="1" applyFill="1" applyBorder="1" applyAlignment="1">
      <alignment horizontal="center" vertical="center"/>
      <protection/>
    </xf>
    <xf numFmtId="0" fontId="12" fillId="20" borderId="25" xfId="58" applyFont="1" applyFill="1" applyBorder="1" applyAlignment="1">
      <alignment horizontal="justify" vertical="center" wrapText="1"/>
      <protection/>
    </xf>
    <xf numFmtId="0" fontId="11" fillId="20" borderId="25" xfId="58" applyFont="1" applyFill="1" applyBorder="1" applyAlignment="1">
      <alignment vertical="center" wrapText="1"/>
      <protection/>
    </xf>
    <xf numFmtId="0" fontId="12" fillId="20" borderId="25" xfId="58" applyFont="1" applyFill="1" applyBorder="1">
      <alignment/>
      <protection/>
    </xf>
    <xf numFmtId="0" fontId="15" fillId="2" borderId="24" xfId="58" applyFont="1" applyFill="1" applyBorder="1" applyAlignment="1">
      <alignment horizontal="justify" vertical="center" wrapText="1"/>
      <protection/>
    </xf>
    <xf numFmtId="0" fontId="12" fillId="2" borderId="22" xfId="58" applyFont="1" applyFill="1" applyBorder="1" applyAlignment="1">
      <alignment horizontal="justify" vertical="center" wrapText="1"/>
      <protection/>
    </xf>
    <xf numFmtId="0" fontId="12" fillId="2" borderId="23" xfId="58" applyFont="1" applyFill="1" applyBorder="1" applyAlignment="1">
      <alignment horizontal="justify" vertical="center" wrapText="1"/>
      <protection/>
    </xf>
    <xf numFmtId="0" fontId="100" fillId="33" borderId="0" xfId="58" applyFont="1" applyFill="1">
      <alignment/>
      <protection/>
    </xf>
    <xf numFmtId="0" fontId="101" fillId="33" borderId="0" xfId="58" applyFont="1" applyFill="1">
      <alignment/>
      <protection/>
    </xf>
    <xf numFmtId="0" fontId="102" fillId="2" borderId="0" xfId="58" applyFont="1" applyFill="1">
      <alignment/>
      <protection/>
    </xf>
    <xf numFmtId="0" fontId="103" fillId="2" borderId="26" xfId="58" applyFont="1" applyFill="1" applyBorder="1">
      <alignment/>
      <protection/>
    </xf>
    <xf numFmtId="0" fontId="0" fillId="33" borderId="0" xfId="0" applyFill="1" applyAlignment="1">
      <alignment/>
    </xf>
    <xf numFmtId="0" fontId="11" fillId="33" borderId="0" xfId="0" applyFont="1" applyFill="1" applyAlignment="1">
      <alignment/>
    </xf>
    <xf numFmtId="0" fontId="6" fillId="33" borderId="0" xfId="0" applyFont="1" applyFill="1" applyAlignment="1">
      <alignment/>
    </xf>
    <xf numFmtId="0" fontId="8" fillId="33" borderId="0" xfId="0" applyFont="1" applyFill="1" applyAlignment="1">
      <alignment/>
    </xf>
    <xf numFmtId="0" fontId="10" fillId="33" borderId="21" xfId="0" applyFont="1" applyFill="1" applyBorder="1" applyAlignment="1">
      <alignment/>
    </xf>
    <xf numFmtId="0" fontId="10" fillId="33" borderId="0" xfId="0" applyFont="1" applyFill="1" applyAlignment="1">
      <alignment/>
    </xf>
    <xf numFmtId="0" fontId="9" fillId="33" borderId="0" xfId="0" applyFont="1" applyFill="1" applyAlignment="1">
      <alignment/>
    </xf>
    <xf numFmtId="0" fontId="9" fillId="33" borderId="0" xfId="0" applyFont="1" applyFill="1" applyBorder="1" applyAlignment="1">
      <alignment/>
    </xf>
    <xf numFmtId="0" fontId="10" fillId="33" borderId="0" xfId="0" applyFont="1" applyFill="1" applyBorder="1" applyAlignment="1">
      <alignment/>
    </xf>
    <xf numFmtId="0" fontId="9" fillId="33" borderId="27" xfId="0" applyFont="1" applyFill="1" applyBorder="1" applyAlignment="1">
      <alignment/>
    </xf>
    <xf numFmtId="0" fontId="10" fillId="33" borderId="21" xfId="0" applyFont="1" applyFill="1" applyBorder="1" applyAlignment="1">
      <alignment horizontal="center"/>
    </xf>
    <xf numFmtId="0" fontId="9" fillId="33" borderId="21" xfId="0" applyFont="1" applyFill="1" applyBorder="1" applyAlignment="1">
      <alignment/>
    </xf>
    <xf numFmtId="173" fontId="9" fillId="33" borderId="21" xfId="0" applyNumberFormat="1" applyFont="1" applyFill="1" applyBorder="1" applyAlignment="1">
      <alignment/>
    </xf>
    <xf numFmtId="0" fontId="93" fillId="33" borderId="0" xfId="0" applyFont="1" applyFill="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33" borderId="15" xfId="0" applyFont="1" applyFill="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83" fillId="33" borderId="10" xfId="0" applyFont="1" applyFill="1" applyBorder="1" applyAlignment="1">
      <alignment horizontal="center" vertical="center" wrapText="1"/>
    </xf>
    <xf numFmtId="0" fontId="79" fillId="0" borderId="0" xfId="0" applyFont="1" applyAlignment="1">
      <alignment horizontal="center"/>
    </xf>
    <xf numFmtId="0" fontId="104" fillId="0" borderId="0" xfId="0" applyFont="1" applyAlignment="1">
      <alignment/>
    </xf>
    <xf numFmtId="3" fontId="85" fillId="33" borderId="13" xfId="0" applyNumberFormat="1" applyFont="1" applyFill="1" applyBorder="1" applyAlignment="1">
      <alignment horizontal="center" vertical="center"/>
    </xf>
    <xf numFmtId="0" fontId="105" fillId="0" borderId="0" xfId="0" applyFont="1" applyAlignment="1">
      <alignment wrapText="1"/>
    </xf>
    <xf numFmtId="9" fontId="83" fillId="0" borderId="13" xfId="61" applyFont="1" applyBorder="1" applyAlignment="1">
      <alignment horizontal="center" vertical="center"/>
    </xf>
    <xf numFmtId="172" fontId="0" fillId="0" borderId="0" xfId="61" applyNumberFormat="1" applyFont="1" applyAlignment="1">
      <alignment/>
    </xf>
    <xf numFmtId="172" fontId="83" fillId="0" borderId="13" xfId="61" applyNumberFormat="1" applyFont="1" applyBorder="1" applyAlignment="1">
      <alignment horizontal="center" vertical="center"/>
    </xf>
    <xf numFmtId="3" fontId="83" fillId="0" borderId="10" xfId="0" applyNumberFormat="1" applyFont="1" applyFill="1" applyBorder="1" applyAlignment="1">
      <alignment horizontal="center" vertical="center" wrapText="1"/>
    </xf>
    <xf numFmtId="3" fontId="85" fillId="0" borderId="13" xfId="0" applyNumberFormat="1" applyFont="1" applyFill="1" applyBorder="1" applyAlignment="1">
      <alignment horizontal="center" vertical="center"/>
    </xf>
    <xf numFmtId="9" fontId="89" fillId="34" borderId="11" xfId="0" applyNumberFormat="1" applyFont="1" applyFill="1" applyBorder="1" applyAlignment="1">
      <alignment horizontal="center" vertical="center" wrapText="1"/>
    </xf>
    <xf numFmtId="0" fontId="89" fillId="34" borderId="10" xfId="0" applyFont="1" applyFill="1" applyBorder="1" applyAlignment="1">
      <alignment horizontal="left" vertical="center"/>
    </xf>
    <xf numFmtId="0" fontId="90" fillId="0" borderId="28" xfId="0" applyFont="1" applyBorder="1" applyAlignment="1">
      <alignment horizontal="left" vertical="center" wrapText="1" indent="1"/>
    </xf>
    <xf numFmtId="0" fontId="83" fillId="34" borderId="29" xfId="0" applyFont="1" applyFill="1" applyBorder="1" applyAlignment="1">
      <alignment vertical="center"/>
    </xf>
    <xf numFmtId="0" fontId="89" fillId="34" borderId="11" xfId="0" applyFont="1" applyFill="1" applyBorder="1" applyAlignment="1">
      <alignment vertical="center" wrapText="1"/>
    </xf>
    <xf numFmtId="0" fontId="83" fillId="34" borderId="30" xfId="0" applyFont="1" applyFill="1" applyBorder="1" applyAlignment="1">
      <alignment vertical="center"/>
    </xf>
    <xf numFmtId="0" fontId="83" fillId="34" borderId="31" xfId="0" applyFont="1" applyFill="1" applyBorder="1" applyAlignment="1">
      <alignment vertical="center"/>
    </xf>
    <xf numFmtId="0" fontId="89" fillId="34" borderId="11"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83" fillId="33" borderId="10" xfId="0" applyFont="1" applyFill="1" applyBorder="1" applyAlignment="1">
      <alignment vertical="center" wrapText="1"/>
    </xf>
    <xf numFmtId="9" fontId="83" fillId="33" borderId="13" xfId="0" applyNumberFormat="1" applyFont="1" applyFill="1" applyBorder="1" applyAlignment="1">
      <alignment horizontal="center" vertical="center"/>
    </xf>
    <xf numFmtId="173" fontId="0" fillId="33" borderId="0" xfId="0" applyNumberFormat="1" applyFill="1" applyAlignment="1">
      <alignment/>
    </xf>
    <xf numFmtId="0" fontId="12" fillId="20" borderId="25" xfId="58" applyFont="1" applyFill="1" applyBorder="1" applyAlignment="1">
      <alignment horizontal="center" vertical="center" wrapText="1"/>
      <protection/>
    </xf>
    <xf numFmtId="0" fontId="12" fillId="20" borderId="25" xfId="58" applyFont="1" applyFill="1" applyBorder="1" applyAlignment="1">
      <alignment horizontal="center" vertical="center"/>
      <protection/>
    </xf>
    <xf numFmtId="0" fontId="82" fillId="2" borderId="29" xfId="0" applyFont="1" applyFill="1" applyBorder="1" applyAlignment="1">
      <alignment horizontal="center" vertical="center"/>
    </xf>
    <xf numFmtId="0" fontId="82" fillId="2" borderId="30" xfId="0" applyFont="1" applyFill="1" applyBorder="1" applyAlignment="1">
      <alignment horizontal="center" vertical="center"/>
    </xf>
    <xf numFmtId="0" fontId="82" fillId="2" borderId="31" xfId="0" applyFont="1" applyFill="1" applyBorder="1" applyAlignment="1">
      <alignment horizontal="center" vertical="center"/>
    </xf>
    <xf numFmtId="0" fontId="92" fillId="2" borderId="30" xfId="0" applyFont="1" applyFill="1" applyBorder="1" applyAlignment="1">
      <alignment horizontal="center" vertical="center" wrapText="1"/>
    </xf>
    <xf numFmtId="0" fontId="92" fillId="2" borderId="31" xfId="0" applyFont="1" applyFill="1" applyBorder="1" applyAlignment="1">
      <alignment horizontal="center" vertical="center" wrapText="1"/>
    </xf>
    <xf numFmtId="0" fontId="82" fillId="33" borderId="30" xfId="0" applyFont="1" applyFill="1" applyBorder="1" applyAlignment="1">
      <alignment horizontal="center" vertical="center" wrapText="1"/>
    </xf>
    <xf numFmtId="0" fontId="82" fillId="33" borderId="31" xfId="0" applyFont="1" applyFill="1" applyBorder="1" applyAlignment="1">
      <alignment horizontal="center" vertical="center" wrapText="1"/>
    </xf>
    <xf numFmtId="49" fontId="82" fillId="33" borderId="29" xfId="0" applyNumberFormat="1" applyFont="1" applyFill="1" applyBorder="1" applyAlignment="1">
      <alignment horizontal="center" vertical="center"/>
    </xf>
    <xf numFmtId="49" fontId="82" fillId="33" borderId="30" xfId="0" applyNumberFormat="1" applyFont="1" applyFill="1" applyBorder="1" applyAlignment="1">
      <alignment horizontal="center" vertical="center"/>
    </xf>
    <xf numFmtId="49" fontId="82" fillId="33" borderId="31" xfId="0" applyNumberFormat="1" applyFont="1" applyFill="1" applyBorder="1" applyAlignment="1">
      <alignment horizontal="center" vertical="center"/>
    </xf>
    <xf numFmtId="0" fontId="82" fillId="33" borderId="3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83" fillId="33" borderId="36"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106" fillId="2" borderId="37" xfId="0" applyFont="1" applyFill="1" applyBorder="1" applyAlignment="1">
      <alignment horizontal="left" vertical="top" wrapText="1"/>
    </xf>
    <xf numFmtId="0" fontId="107" fillId="2" borderId="38" xfId="0" applyFont="1" applyFill="1" applyBorder="1" applyAlignment="1">
      <alignment horizontal="left" vertical="top" wrapText="1"/>
    </xf>
    <xf numFmtId="0" fontId="107" fillId="2" borderId="39" xfId="0" applyFont="1" applyFill="1" applyBorder="1" applyAlignment="1">
      <alignment horizontal="left" vertical="top" wrapText="1"/>
    </xf>
    <xf numFmtId="9" fontId="83" fillId="34" borderId="29" xfId="0" applyNumberFormat="1" applyFont="1" applyFill="1" applyBorder="1" applyAlignment="1">
      <alignment horizontal="center" vertical="center"/>
    </xf>
    <xf numFmtId="9" fontId="83" fillId="34" borderId="30" xfId="0" applyNumberFormat="1" applyFont="1" applyFill="1" applyBorder="1" applyAlignment="1">
      <alignment horizontal="center" vertical="center"/>
    </xf>
    <xf numFmtId="9" fontId="83" fillId="34" borderId="31" xfId="0" applyNumberFormat="1" applyFont="1" applyFill="1" applyBorder="1" applyAlignment="1">
      <alignment horizontal="center" vertical="center"/>
    </xf>
    <xf numFmtId="0" fontId="83" fillId="33" borderId="29" xfId="0" applyFont="1" applyFill="1" applyBorder="1" applyAlignment="1">
      <alignment horizontal="center" vertical="center" wrapText="1"/>
    </xf>
    <xf numFmtId="0" fontId="83" fillId="33" borderId="30" xfId="0" applyFont="1" applyFill="1" applyBorder="1" applyAlignment="1">
      <alignment horizontal="center" vertical="center" wrapText="1"/>
    </xf>
    <xf numFmtId="0" fontId="83" fillId="33" borderId="31" xfId="0" applyFont="1" applyFill="1" applyBorder="1" applyAlignment="1">
      <alignment horizontal="center" vertical="center" wrapText="1"/>
    </xf>
    <xf numFmtId="0" fontId="83" fillId="33" borderId="29" xfId="0" applyFont="1" applyFill="1" applyBorder="1" applyAlignment="1">
      <alignment horizontal="center" vertical="center"/>
    </xf>
    <xf numFmtId="0" fontId="83" fillId="33" borderId="30" xfId="0" applyFont="1" applyFill="1" applyBorder="1" applyAlignment="1">
      <alignment horizontal="center" vertical="center"/>
    </xf>
    <xf numFmtId="0" fontId="83" fillId="33" borderId="31" xfId="0" applyFont="1" applyFill="1" applyBorder="1" applyAlignment="1">
      <alignment horizontal="center" vertical="center"/>
    </xf>
    <xf numFmtId="0" fontId="87" fillId="34" borderId="29" xfId="0" applyFont="1" applyFill="1" applyBorder="1" applyAlignment="1">
      <alignment horizontal="center" vertical="center" wrapText="1"/>
    </xf>
    <xf numFmtId="0" fontId="87" fillId="34" borderId="30" xfId="0" applyFont="1" applyFill="1" applyBorder="1" applyAlignment="1">
      <alignment horizontal="center" vertical="center" wrapText="1"/>
    </xf>
    <xf numFmtId="0" fontId="87" fillId="34" borderId="31" xfId="0" applyFont="1" applyFill="1" applyBorder="1" applyAlignment="1">
      <alignment horizontal="center" vertical="center" wrapText="1"/>
    </xf>
    <xf numFmtId="0" fontId="108" fillId="2" borderId="40" xfId="0" applyFont="1" applyFill="1" applyBorder="1" applyAlignment="1">
      <alignment horizontal="left" vertical="top" wrapText="1"/>
    </xf>
    <xf numFmtId="0" fontId="108" fillId="2" borderId="41" xfId="0" applyFont="1" applyFill="1" applyBorder="1" applyAlignment="1">
      <alignment horizontal="left" vertical="top" wrapText="1"/>
    </xf>
    <xf numFmtId="0" fontId="108" fillId="2" borderId="42" xfId="0" applyFont="1" applyFill="1" applyBorder="1" applyAlignment="1">
      <alignment horizontal="left" vertical="top" wrapText="1"/>
    </xf>
    <xf numFmtId="0" fontId="108" fillId="2" borderId="0" xfId="0" applyFont="1" applyFill="1" applyBorder="1" applyAlignment="1">
      <alignment horizontal="left" vertical="top" wrapText="1"/>
    </xf>
    <xf numFmtId="0" fontId="108" fillId="2" borderId="43" xfId="0" applyFont="1" applyFill="1" applyBorder="1" applyAlignment="1">
      <alignment horizontal="left" vertical="top" wrapText="1"/>
    </xf>
    <xf numFmtId="0" fontId="108" fillId="2" borderId="44" xfId="0" applyFont="1" applyFill="1" applyBorder="1" applyAlignment="1">
      <alignment horizontal="left" vertical="top" wrapText="1"/>
    </xf>
    <xf numFmtId="9" fontId="83" fillId="34" borderId="45" xfId="0" applyNumberFormat="1" applyFont="1" applyFill="1" applyBorder="1" applyAlignment="1">
      <alignment horizontal="center" vertical="center"/>
    </xf>
    <xf numFmtId="0" fontId="88" fillId="34" borderId="29" xfId="0" applyFont="1" applyFill="1" applyBorder="1" applyAlignment="1">
      <alignment horizontal="center" vertical="center"/>
    </xf>
    <xf numFmtId="0" fontId="88" fillId="34" borderId="30" xfId="0" applyFont="1" applyFill="1" applyBorder="1" applyAlignment="1">
      <alignment horizontal="center" vertical="center"/>
    </xf>
    <xf numFmtId="0" fontId="88" fillId="34" borderId="31" xfId="0" applyFont="1" applyFill="1" applyBorder="1" applyAlignment="1">
      <alignment horizontal="center" vertical="center"/>
    </xf>
    <xf numFmtId="0" fontId="89" fillId="34" borderId="29" xfId="0" applyFont="1" applyFill="1" applyBorder="1" applyAlignment="1">
      <alignment horizontal="center" vertical="center" wrapText="1"/>
    </xf>
    <xf numFmtId="0" fontId="89" fillId="34" borderId="30" xfId="0" applyFont="1" applyFill="1" applyBorder="1" applyAlignment="1">
      <alignment horizontal="center" vertical="center" wrapText="1"/>
    </xf>
    <xf numFmtId="0" fontId="89" fillId="34" borderId="31" xfId="0" applyFont="1" applyFill="1" applyBorder="1" applyAlignment="1">
      <alignment horizontal="center" vertical="center" wrapText="1"/>
    </xf>
    <xf numFmtId="0" fontId="87" fillId="33" borderId="29" xfId="0" applyFont="1" applyFill="1" applyBorder="1" applyAlignment="1">
      <alignment horizontal="center" vertical="center"/>
    </xf>
    <xf numFmtId="9" fontId="83" fillId="34" borderId="46" xfId="0" applyNumberFormat="1" applyFont="1" applyFill="1" applyBorder="1" applyAlignment="1">
      <alignment horizontal="center" vertical="center"/>
    </xf>
    <xf numFmtId="0" fontId="83" fillId="34" borderId="29" xfId="0" applyFont="1" applyFill="1" applyBorder="1" applyAlignment="1">
      <alignment horizontal="center" vertical="center" wrapText="1"/>
    </xf>
    <xf numFmtId="0" fontId="83" fillId="34" borderId="30" xfId="0" applyFont="1" applyFill="1" applyBorder="1" applyAlignment="1">
      <alignment horizontal="center" vertical="center" wrapText="1"/>
    </xf>
    <xf numFmtId="0" fontId="83" fillId="34" borderId="31" xfId="0" applyFont="1" applyFill="1" applyBorder="1" applyAlignment="1">
      <alignment horizontal="center" vertical="center" wrapText="1"/>
    </xf>
    <xf numFmtId="0" fontId="81" fillId="0" borderId="29"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1" xfId="0" applyFont="1" applyBorder="1" applyAlignment="1">
      <alignment horizontal="center" vertical="center" wrapText="1"/>
    </xf>
    <xf numFmtId="0" fontId="82" fillId="34" borderId="30" xfId="0" applyFont="1" applyFill="1" applyBorder="1" applyAlignment="1">
      <alignment horizontal="center" vertical="center" wrapText="1"/>
    </xf>
    <xf numFmtId="0" fontId="82" fillId="34" borderId="30" xfId="0" applyFont="1" applyFill="1" applyBorder="1" applyAlignment="1">
      <alignment horizontal="center" vertical="center"/>
    </xf>
    <xf numFmtId="0" fontId="82" fillId="34" borderId="31" xfId="0" applyFont="1" applyFill="1" applyBorder="1" applyAlignment="1">
      <alignment horizontal="center" vertical="center"/>
    </xf>
    <xf numFmtId="0" fontId="79" fillId="0" borderId="0" xfId="0" applyFont="1" applyAlignment="1">
      <alignment horizontal="center"/>
    </xf>
    <xf numFmtId="0" fontId="104" fillId="2" borderId="0" xfId="0" applyFont="1" applyFill="1" applyAlignment="1">
      <alignment horizontal="center"/>
    </xf>
    <xf numFmtId="0" fontId="82" fillId="33" borderId="11" xfId="0" applyFont="1" applyFill="1" applyBorder="1" applyAlignment="1">
      <alignment horizontal="center" vertical="center"/>
    </xf>
    <xf numFmtId="0" fontId="82" fillId="33" borderId="29" xfId="0" applyFont="1" applyFill="1" applyBorder="1" applyAlignment="1">
      <alignment horizontal="center" vertical="center" wrapText="1"/>
    </xf>
    <xf numFmtId="0" fontId="88" fillId="0" borderId="29" xfId="0" applyFont="1" applyBorder="1" applyAlignment="1">
      <alignment horizontal="center"/>
    </xf>
    <xf numFmtId="0" fontId="88" fillId="0" borderId="30" xfId="0" applyFont="1" applyBorder="1" applyAlignment="1">
      <alignment horizontal="center"/>
    </xf>
    <xf numFmtId="0" fontId="88" fillId="0" borderId="31" xfId="0" applyFont="1" applyBorder="1" applyAlignment="1">
      <alignment horizontal="center"/>
    </xf>
    <xf numFmtId="0" fontId="83" fillId="34" borderId="29" xfId="0" applyFont="1" applyFill="1" applyBorder="1" applyAlignment="1">
      <alignment horizontal="center" vertical="center"/>
    </xf>
    <xf numFmtId="0" fontId="83" fillId="34" borderId="31" xfId="0" applyFont="1" applyFill="1" applyBorder="1" applyAlignment="1">
      <alignment horizontal="center" vertical="center"/>
    </xf>
    <xf numFmtId="0" fontId="81" fillId="34" borderId="29" xfId="0" applyFont="1" applyFill="1" applyBorder="1" applyAlignment="1">
      <alignment horizontal="center" vertical="center" wrapText="1"/>
    </xf>
    <xf numFmtId="0" fontId="81" fillId="34" borderId="30" xfId="0" applyFont="1" applyFill="1" applyBorder="1" applyAlignment="1">
      <alignment horizontal="center" vertical="center" wrapText="1"/>
    </xf>
    <xf numFmtId="0" fontId="81" fillId="34" borderId="31" xfId="0" applyFont="1" applyFill="1" applyBorder="1" applyAlignment="1">
      <alignment horizontal="center" vertical="center" wrapText="1"/>
    </xf>
    <xf numFmtId="0" fontId="87" fillId="34" borderId="29" xfId="0" applyFont="1" applyFill="1" applyBorder="1" applyAlignment="1">
      <alignment horizontal="center" vertical="center"/>
    </xf>
    <xf numFmtId="0" fontId="87" fillId="34" borderId="30" xfId="0" applyFont="1" applyFill="1" applyBorder="1" applyAlignment="1">
      <alignment horizontal="center" vertical="center"/>
    </xf>
    <xf numFmtId="0" fontId="87" fillId="34" borderId="31" xfId="0" applyFont="1" applyFill="1" applyBorder="1" applyAlignment="1">
      <alignment horizontal="center" vertical="center"/>
    </xf>
    <xf numFmtId="0" fontId="83" fillId="34" borderId="30" xfId="0" applyFont="1" applyFill="1" applyBorder="1" applyAlignment="1">
      <alignment horizontal="center" vertical="center"/>
    </xf>
    <xf numFmtId="0" fontId="92" fillId="2" borderId="47" xfId="0" applyFont="1" applyFill="1" applyBorder="1" applyAlignment="1">
      <alignment horizontal="left" wrapText="1"/>
    </xf>
    <xf numFmtId="0" fontId="92" fillId="2" borderId="48" xfId="0" applyFont="1" applyFill="1" applyBorder="1" applyAlignment="1">
      <alignment horizontal="left" wrapText="1"/>
    </xf>
    <xf numFmtId="0" fontId="92" fillId="2" borderId="49" xfId="0" applyFont="1" applyFill="1" applyBorder="1" applyAlignment="1">
      <alignment horizontal="left" wrapText="1"/>
    </xf>
    <xf numFmtId="0" fontId="109" fillId="2" borderId="47" xfId="0" applyFont="1" applyFill="1" applyBorder="1" applyAlignment="1">
      <alignment horizontal="center"/>
    </xf>
    <xf numFmtId="0" fontId="109" fillId="2" borderId="49"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0" fillId="2" borderId="52" xfId="0" applyFont="1" applyFill="1" applyBorder="1" applyAlignment="1">
      <alignment horizontal="center"/>
    </xf>
    <xf numFmtId="0" fontId="10" fillId="33" borderId="50" xfId="0" applyFont="1" applyFill="1" applyBorder="1" applyAlignment="1">
      <alignment horizontal="center"/>
    </xf>
    <xf numFmtId="0" fontId="10" fillId="33" borderId="51" xfId="0" applyFont="1" applyFill="1" applyBorder="1" applyAlignment="1">
      <alignment horizontal="center"/>
    </xf>
    <xf numFmtId="0" fontId="10" fillId="33" borderId="52" xfId="0" applyFont="1" applyFill="1" applyBorder="1" applyAlignment="1">
      <alignment horizontal="center"/>
    </xf>
    <xf numFmtId="0" fontId="12" fillId="20" borderId="25" xfId="58" applyFont="1" applyFill="1" applyBorder="1" applyAlignment="1">
      <alignment horizontal="center" vertical="top" wrapText="1"/>
      <protection/>
    </xf>
    <xf numFmtId="0" fontId="97" fillId="2" borderId="0" xfId="58" applyFont="1" applyFill="1" applyAlignment="1">
      <alignment horizontal="left" vertical="top" wrapText="1"/>
      <protection/>
    </xf>
    <xf numFmtId="0" fontId="11" fillId="20" borderId="25" xfId="58" applyFont="1" applyFill="1" applyBorder="1" applyAlignment="1">
      <alignment horizontal="center" vertical="top" wrapText="1"/>
      <protection/>
    </xf>
    <xf numFmtId="0" fontId="15" fillId="20" borderId="25" xfId="58" applyFont="1" applyFill="1" applyBorder="1" applyAlignment="1">
      <alignment horizontal="center" vertical="top" wrapText="1"/>
      <protection/>
    </xf>
    <xf numFmtId="0" fontId="12" fillId="20" borderId="25" xfId="58" applyFont="1" applyFill="1" applyBorder="1" applyAlignment="1">
      <alignment horizontal="center" vertical="center" wrapText="1"/>
      <protection/>
    </xf>
    <xf numFmtId="0" fontId="12" fillId="20" borderId="25" xfId="58"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2:I14"/>
  <sheetViews>
    <sheetView view="pageBreakPreview" zoomScale="110" zoomScaleNormal="120" zoomScaleSheetLayoutView="110" zoomScalePageLayoutView="0" workbookViewId="0" topLeftCell="A1">
      <selection activeCell="G11" sqref="G11"/>
    </sheetView>
  </sheetViews>
  <sheetFormatPr defaultColWidth="9.140625" defaultRowHeight="15"/>
  <cols>
    <col min="1" max="1" width="7.421875" style="0" customWidth="1"/>
    <col min="2" max="2" width="0.9921875" style="0" customWidth="1"/>
    <col min="3" max="3" width="44.140625" style="0" customWidth="1"/>
    <col min="4" max="4" width="21.57421875" style="0" customWidth="1"/>
    <col min="5" max="5" width="21.8515625" style="0" customWidth="1"/>
    <col min="7" max="7" width="36.57421875" style="0" customWidth="1"/>
    <col min="8" max="8" width="12.57421875" style="0" customWidth="1"/>
    <col min="9" max="9" width="21.57421875" style="0" customWidth="1"/>
  </cols>
  <sheetData>
    <row r="2" spans="3:6" ht="15">
      <c r="C2" s="31" t="s">
        <v>87</v>
      </c>
      <c r="D2" s="32"/>
      <c r="E2" s="32"/>
      <c r="F2" s="32"/>
    </row>
    <row r="4" ht="15.75" thickBot="1"/>
    <row r="5" spans="3:9" ht="45" customHeight="1" thickBot="1">
      <c r="C5" s="46" t="s">
        <v>45</v>
      </c>
      <c r="D5" s="127" t="s">
        <v>121</v>
      </c>
      <c r="E5" s="128"/>
      <c r="F5" s="128"/>
      <c r="G5" s="128"/>
      <c r="H5" s="128"/>
      <c r="I5" s="129"/>
    </row>
    <row r="6" spans="3:9" ht="38.25" customHeight="1" thickBot="1">
      <c r="C6" s="30" t="s">
        <v>46</v>
      </c>
      <c r="D6" s="134" t="s">
        <v>122</v>
      </c>
      <c r="E6" s="135"/>
      <c r="F6" s="135"/>
      <c r="G6" s="135"/>
      <c r="H6" s="135"/>
      <c r="I6" s="136"/>
    </row>
    <row r="7" spans="3:9" ht="174.75" customHeight="1" thickBot="1">
      <c r="C7" s="30" t="s">
        <v>47</v>
      </c>
      <c r="D7" s="137" t="s">
        <v>163</v>
      </c>
      <c r="E7" s="132"/>
      <c r="F7" s="132"/>
      <c r="G7" s="132"/>
      <c r="H7" s="132"/>
      <c r="I7" s="133"/>
    </row>
    <row r="8" spans="3:9" ht="34.5" customHeight="1" thickBot="1">
      <c r="C8" s="30" t="s">
        <v>44</v>
      </c>
      <c r="D8" s="47" t="s">
        <v>48</v>
      </c>
      <c r="E8" s="130" t="s">
        <v>7</v>
      </c>
      <c r="F8" s="130"/>
      <c r="G8" s="130"/>
      <c r="H8" s="130"/>
      <c r="I8" s="131"/>
    </row>
    <row r="9" spans="3:9" ht="117" customHeight="1" thickBot="1">
      <c r="C9" s="30" t="s">
        <v>123</v>
      </c>
      <c r="D9" s="2">
        <v>1110</v>
      </c>
      <c r="E9" s="132" t="s">
        <v>124</v>
      </c>
      <c r="F9" s="132"/>
      <c r="G9" s="132"/>
      <c r="H9" s="132"/>
      <c r="I9" s="133"/>
    </row>
    <row r="10" spans="3:9" ht="15.75">
      <c r="C10" s="44"/>
      <c r="D10" s="45"/>
      <c r="E10" s="45"/>
      <c r="F10" s="45"/>
      <c r="G10" s="45"/>
      <c r="H10" s="45"/>
      <c r="I10" s="45"/>
    </row>
    <row r="11" ht="15.75" thickBot="1"/>
    <row r="12" spans="3:9" ht="30" customHeight="1">
      <c r="C12" s="138" t="s">
        <v>42</v>
      </c>
      <c r="D12" s="39" t="s">
        <v>39</v>
      </c>
      <c r="E12" s="40" t="s">
        <v>125</v>
      </c>
      <c r="G12" s="141" t="s">
        <v>101</v>
      </c>
      <c r="H12" s="39" t="s">
        <v>39</v>
      </c>
      <c r="I12" s="40" t="s">
        <v>125</v>
      </c>
    </row>
    <row r="13" spans="3:9" ht="41.25" customHeight="1">
      <c r="C13" s="139"/>
      <c r="D13" s="35" t="s">
        <v>40</v>
      </c>
      <c r="E13" s="41"/>
      <c r="G13" s="142"/>
      <c r="H13" s="35" t="s">
        <v>40</v>
      </c>
      <c r="I13" s="41"/>
    </row>
    <row r="14" spans="3:9" ht="34.5" customHeight="1" thickBot="1">
      <c r="C14" s="140"/>
      <c r="D14" s="42" t="s">
        <v>41</v>
      </c>
      <c r="E14" s="43" t="s">
        <v>173</v>
      </c>
      <c r="G14" s="143"/>
      <c r="H14" s="42" t="s">
        <v>41</v>
      </c>
      <c r="I14" s="43" t="str">
        <f>E14</f>
        <v>29.12.2022</v>
      </c>
    </row>
    <row r="27" ht="15" customHeight="1"/>
    <row r="31" ht="15" customHeight="1"/>
    <row r="35" ht="15" customHeight="1"/>
    <row r="39" ht="15" customHeight="1"/>
    <row r="43" ht="15" customHeight="1"/>
    <row r="47" ht="15" customHeight="1"/>
    <row r="51" ht="15" customHeight="1"/>
  </sheetData>
  <sheetProtection/>
  <mergeCells count="7">
    <mergeCell ref="D5:I5"/>
    <mergeCell ref="E8:I8"/>
    <mergeCell ref="E9:I9"/>
    <mergeCell ref="D6:I6"/>
    <mergeCell ref="D7:I7"/>
    <mergeCell ref="C12:C14"/>
    <mergeCell ref="G12:G14"/>
  </mergeCells>
  <printOptions/>
  <pageMargins left="0.7" right="0.7" top="0.75" bottom="0.75" header="0.3" footer="0.3"/>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L389"/>
  <sheetViews>
    <sheetView view="pageBreakPreview" zoomScaleNormal="170" zoomScaleSheetLayoutView="100" zoomScalePageLayoutView="0" workbookViewId="0" topLeftCell="A130">
      <selection activeCell="H179" sqref="H179"/>
    </sheetView>
  </sheetViews>
  <sheetFormatPr defaultColWidth="9.140625" defaultRowHeight="15"/>
  <cols>
    <col min="1" max="1" width="12.00390625" style="0" customWidth="1"/>
    <col min="2" max="2" width="28.421875" style="0" bestFit="1" customWidth="1"/>
    <col min="3" max="5" width="11.7109375" style="0" customWidth="1"/>
    <col min="6" max="6" width="12.140625" style="0" bestFit="1" customWidth="1"/>
    <col min="9" max="9" width="11.00390625" style="0" customWidth="1"/>
    <col min="10" max="10" width="12.140625" style="0" bestFit="1" customWidth="1"/>
  </cols>
  <sheetData>
    <row r="2" spans="1:7" ht="18" customHeight="1">
      <c r="A2" s="185" t="s">
        <v>171</v>
      </c>
      <c r="B2" s="185"/>
      <c r="C2" s="185"/>
      <c r="D2" s="185"/>
      <c r="E2" s="185"/>
      <c r="F2" s="185"/>
      <c r="G2" s="185"/>
    </row>
    <row r="3" spans="1:7" ht="18" customHeight="1">
      <c r="A3" s="104"/>
      <c r="B3" s="186" t="s">
        <v>170</v>
      </c>
      <c r="C3" s="186"/>
      <c r="D3" s="186"/>
      <c r="E3" s="186"/>
      <c r="F3" s="186"/>
      <c r="G3" s="104"/>
    </row>
    <row r="4" ht="15.75" thickBot="1"/>
    <row r="5" spans="2:6" ht="15.75" thickBot="1">
      <c r="B5" s="19" t="s">
        <v>19</v>
      </c>
      <c r="C5" s="187" t="s">
        <v>126</v>
      </c>
      <c r="D5" s="187"/>
      <c r="E5" s="187"/>
      <c r="F5" s="187"/>
    </row>
    <row r="6" spans="2:6" ht="15.75" thickBot="1">
      <c r="B6" s="19" t="s">
        <v>4</v>
      </c>
      <c r="C6" s="134" t="s">
        <v>127</v>
      </c>
      <c r="D6" s="135"/>
      <c r="E6" s="135"/>
      <c r="F6" s="136"/>
    </row>
    <row r="7" spans="2:6" ht="15.75" thickBot="1">
      <c r="B7" s="19" t="s">
        <v>24</v>
      </c>
      <c r="C7" s="188" t="s">
        <v>166</v>
      </c>
      <c r="D7" s="132"/>
      <c r="E7" s="132"/>
      <c r="F7" s="133"/>
    </row>
    <row r="8" spans="2:6" ht="15.75" thickBot="1">
      <c r="B8" s="189" t="s">
        <v>7</v>
      </c>
      <c r="C8" s="190"/>
      <c r="D8" s="190"/>
      <c r="E8" s="190"/>
      <c r="F8" s="191"/>
    </row>
    <row r="9" spans="2:6" ht="15.75" thickBot="1">
      <c r="B9" s="179" t="s">
        <v>124</v>
      </c>
      <c r="C9" s="180"/>
      <c r="D9" s="180"/>
      <c r="E9" s="180"/>
      <c r="F9" s="181"/>
    </row>
    <row r="10" spans="2:6" ht="36.75" customHeight="1" thickBot="1">
      <c r="B10" s="179"/>
      <c r="C10" s="180"/>
      <c r="D10" s="180"/>
      <c r="E10" s="180"/>
      <c r="F10" s="181"/>
    </row>
    <row r="11" spans="2:6" ht="39.75" customHeight="1" thickBot="1">
      <c r="B11" s="179"/>
      <c r="C11" s="180"/>
      <c r="D11" s="180"/>
      <c r="E11" s="180"/>
      <c r="F11" s="181"/>
    </row>
    <row r="12" spans="2:6" ht="78.75" customHeight="1" thickBot="1">
      <c r="B12" s="18" t="s">
        <v>10</v>
      </c>
      <c r="C12" s="182" t="s">
        <v>128</v>
      </c>
      <c r="D12" s="183"/>
      <c r="E12" s="183"/>
      <c r="F12" s="184"/>
    </row>
    <row r="13" spans="2:6" ht="23.25" customHeight="1">
      <c r="B13" s="144" t="s">
        <v>129</v>
      </c>
      <c r="C13" s="3">
        <v>2022</v>
      </c>
      <c r="D13" s="3">
        <v>2023</v>
      </c>
      <c r="E13" s="3">
        <v>2024</v>
      </c>
      <c r="F13" s="3">
        <v>2025</v>
      </c>
    </row>
    <row r="14" spans="2:6" ht="15.75" thickBot="1">
      <c r="B14" s="145"/>
      <c r="C14" s="4" t="s">
        <v>5</v>
      </c>
      <c r="D14" s="4" t="s">
        <v>6</v>
      </c>
      <c r="E14" s="4" t="s">
        <v>6</v>
      </c>
      <c r="F14" s="4" t="s">
        <v>6</v>
      </c>
    </row>
    <row r="15" spans="2:6" ht="72" customHeight="1" thickBot="1">
      <c r="B15" s="122" t="s">
        <v>130</v>
      </c>
      <c r="C15" s="123">
        <v>0.7</v>
      </c>
      <c r="D15" s="123">
        <v>0.75</v>
      </c>
      <c r="E15" s="123">
        <v>0.75</v>
      </c>
      <c r="F15" s="123">
        <v>0.75</v>
      </c>
    </row>
    <row r="16" spans="2:6" ht="75" customHeight="1" thickBot="1">
      <c r="B16" s="15" t="s">
        <v>11</v>
      </c>
      <c r="C16" s="194" t="s">
        <v>138</v>
      </c>
      <c r="D16" s="195"/>
      <c r="E16" s="195"/>
      <c r="F16" s="196"/>
    </row>
    <row r="17" spans="2:11" ht="23.25" customHeight="1" thickBot="1">
      <c r="B17" s="152" t="s">
        <v>131</v>
      </c>
      <c r="C17" s="153"/>
      <c r="D17" s="153"/>
      <c r="E17" s="153"/>
      <c r="F17" s="154"/>
      <c r="I17" s="6"/>
      <c r="K17" s="6"/>
    </row>
    <row r="18" spans="2:8" ht="15.75" thickBot="1">
      <c r="B18" s="122" t="s">
        <v>132</v>
      </c>
      <c r="C18" s="123">
        <v>0.15</v>
      </c>
      <c r="D18" s="123">
        <v>0.2</v>
      </c>
      <c r="E18" s="123">
        <v>0.2</v>
      </c>
      <c r="F18" s="123">
        <v>0.2</v>
      </c>
      <c r="H18" s="105"/>
    </row>
    <row r="19" spans="2:8" ht="15.75" thickBot="1">
      <c r="B19" s="5" t="s">
        <v>133</v>
      </c>
      <c r="C19" s="123">
        <v>0.82</v>
      </c>
      <c r="D19" s="123">
        <v>0.76</v>
      </c>
      <c r="E19" s="123">
        <v>0.76</v>
      </c>
      <c r="F19" s="123">
        <v>0.76</v>
      </c>
      <c r="H19" s="105"/>
    </row>
    <row r="20" spans="2:8" ht="15.75" thickBot="1">
      <c r="B20" s="5" t="s">
        <v>134</v>
      </c>
      <c r="C20" s="123">
        <v>0.25</v>
      </c>
      <c r="D20" s="123">
        <v>0.3</v>
      </c>
      <c r="E20" s="123">
        <v>0.3</v>
      </c>
      <c r="F20" s="123">
        <v>0.3</v>
      </c>
      <c r="H20" s="105"/>
    </row>
    <row r="21" spans="2:6" ht="30.75" customHeight="1" thickBot="1">
      <c r="B21" s="5" t="s">
        <v>135</v>
      </c>
      <c r="C21" s="123">
        <v>0.39</v>
      </c>
      <c r="D21" s="123">
        <v>0.43</v>
      </c>
      <c r="E21" s="123">
        <v>0.43</v>
      </c>
      <c r="F21" s="123">
        <v>0.43</v>
      </c>
    </row>
    <row r="22" spans="2:6" ht="68.25" thickBot="1">
      <c r="B22" s="5" t="s">
        <v>136</v>
      </c>
      <c r="C22" s="123">
        <v>0.76</v>
      </c>
      <c r="D22" s="123">
        <v>0.8</v>
      </c>
      <c r="E22" s="123">
        <v>0.8</v>
      </c>
      <c r="F22" s="123">
        <v>0.8</v>
      </c>
    </row>
    <row r="23" spans="2:6" ht="15.75" thickBot="1">
      <c r="B23" s="122" t="s">
        <v>139</v>
      </c>
      <c r="C23" s="123">
        <v>0.2</v>
      </c>
      <c r="D23" s="123">
        <v>0.18</v>
      </c>
      <c r="E23" s="123">
        <v>0.18</v>
      </c>
      <c r="F23" s="123">
        <v>0.18</v>
      </c>
    </row>
    <row r="24" spans="2:6" ht="28.5" customHeight="1" thickBot="1">
      <c r="B24" s="5" t="s">
        <v>140</v>
      </c>
      <c r="C24" s="123">
        <v>0.09</v>
      </c>
      <c r="D24" s="123">
        <v>0.1</v>
      </c>
      <c r="E24" s="123">
        <v>0.1</v>
      </c>
      <c r="F24" s="123">
        <v>0.1</v>
      </c>
    </row>
    <row r="25" spans="2:6" ht="15.75" thickBot="1">
      <c r="B25" s="5" t="s">
        <v>141</v>
      </c>
      <c r="C25" s="123">
        <v>0.08</v>
      </c>
      <c r="D25" s="123">
        <v>0.09</v>
      </c>
      <c r="E25" s="123">
        <v>0.09</v>
      </c>
      <c r="F25" s="123">
        <v>0.09</v>
      </c>
    </row>
    <row r="26" spans="2:6" ht="24" customHeight="1" thickBot="1">
      <c r="B26" s="197" t="s">
        <v>28</v>
      </c>
      <c r="C26" s="198"/>
      <c r="D26" s="198"/>
      <c r="E26" s="198"/>
      <c r="F26" s="199"/>
    </row>
    <row r="27" spans="2:6" ht="15.75" thickBot="1">
      <c r="B27" s="168" t="s">
        <v>96</v>
      </c>
      <c r="C27" s="169"/>
      <c r="D27" s="169"/>
      <c r="E27" s="169"/>
      <c r="F27" s="170"/>
    </row>
    <row r="28" spans="2:6" ht="33.75" customHeight="1" thickBot="1">
      <c r="B28" s="22" t="s">
        <v>25</v>
      </c>
      <c r="C28" s="176" t="s">
        <v>142</v>
      </c>
      <c r="D28" s="177"/>
      <c r="E28" s="177"/>
      <c r="F28" s="178"/>
    </row>
    <row r="29" spans="2:6" ht="63" customHeight="1" thickBot="1">
      <c r="B29" s="5" t="s">
        <v>9</v>
      </c>
      <c r="C29" s="152" t="s">
        <v>143</v>
      </c>
      <c r="D29" s="153"/>
      <c r="E29" s="153"/>
      <c r="F29" s="154"/>
    </row>
    <row r="30" spans="2:6" ht="15.75" thickBot="1">
      <c r="B30" s="5" t="s">
        <v>12</v>
      </c>
      <c r="C30" s="155" t="s">
        <v>137</v>
      </c>
      <c r="D30" s="156"/>
      <c r="E30" s="156"/>
      <c r="F30" s="157"/>
    </row>
    <row r="31" spans="2:6" ht="12.75" customHeight="1">
      <c r="B31" s="144"/>
      <c r="C31" s="20">
        <v>2022</v>
      </c>
      <c r="D31" s="20">
        <v>2023</v>
      </c>
      <c r="E31" s="20">
        <v>2024</v>
      </c>
      <c r="F31" s="20">
        <v>2025</v>
      </c>
    </row>
    <row r="32" spans="2:6" ht="13.5" customHeight="1" thickBot="1">
      <c r="B32" s="145"/>
      <c r="C32" s="21" t="s">
        <v>5</v>
      </c>
      <c r="D32" s="21" t="s">
        <v>6</v>
      </c>
      <c r="E32" s="21" t="s">
        <v>6</v>
      </c>
      <c r="F32" s="21" t="s">
        <v>6</v>
      </c>
    </row>
    <row r="33" spans="2:6" ht="15.75" thickBot="1">
      <c r="B33" s="5" t="s">
        <v>8</v>
      </c>
      <c r="C33" s="7">
        <v>320</v>
      </c>
      <c r="D33" s="7">
        <v>340</v>
      </c>
      <c r="E33" s="7">
        <v>340</v>
      </c>
      <c r="F33" s="7">
        <v>340</v>
      </c>
    </row>
    <row r="34" spans="2:6" ht="15.75" thickBot="1">
      <c r="B34" s="5" t="s">
        <v>13</v>
      </c>
      <c r="C34" s="7">
        <f>C63</f>
        <v>47045</v>
      </c>
      <c r="D34" s="7">
        <f>D63</f>
        <v>49930</v>
      </c>
      <c r="E34" s="7">
        <f>E63</f>
        <v>49500</v>
      </c>
      <c r="F34" s="7">
        <f>F63</f>
        <v>49500</v>
      </c>
    </row>
    <row r="35" spans="2:6" ht="15.75" thickBot="1">
      <c r="B35" s="5" t="s">
        <v>21</v>
      </c>
      <c r="C35" s="7">
        <f>C34/C33</f>
        <v>147.015625</v>
      </c>
      <c r="D35" s="7">
        <f>D34/D33</f>
        <v>146.85294117647058</v>
      </c>
      <c r="E35" s="7">
        <f>E34/E33</f>
        <v>145.58823529411765</v>
      </c>
      <c r="F35" s="7">
        <f>F34/F33</f>
        <v>145.58823529411765</v>
      </c>
    </row>
    <row r="36" spans="2:11" ht="15.75" thickBot="1">
      <c r="B36" s="5" t="s">
        <v>14</v>
      </c>
      <c r="C36" s="103" t="s">
        <v>20</v>
      </c>
      <c r="D36" s="9">
        <f>D33/C33-1</f>
        <v>0.0625</v>
      </c>
      <c r="E36" s="9">
        <f aca="true" t="shared" si="0" ref="E36:F38">E33/D33-1</f>
        <v>0</v>
      </c>
      <c r="F36" s="9">
        <f t="shared" si="0"/>
        <v>0</v>
      </c>
      <c r="H36" s="11"/>
      <c r="I36" s="11"/>
      <c r="J36" s="11"/>
      <c r="K36" s="11"/>
    </row>
    <row r="37" spans="2:6" ht="15.75" thickBot="1">
      <c r="B37" s="5" t="s">
        <v>15</v>
      </c>
      <c r="C37" s="103" t="s">
        <v>20</v>
      </c>
      <c r="D37" s="9">
        <f>D34/C34-1</f>
        <v>0.061324264002550644</v>
      </c>
      <c r="E37" s="9">
        <f t="shared" si="0"/>
        <v>-0.008612056879631513</v>
      </c>
      <c r="F37" s="9">
        <f t="shared" si="0"/>
        <v>0</v>
      </c>
    </row>
    <row r="38" spans="2:6" ht="15.75" thickBot="1">
      <c r="B38" s="5" t="s">
        <v>16</v>
      </c>
      <c r="C38" s="103" t="s">
        <v>20</v>
      </c>
      <c r="D38" s="9">
        <f>D35/C35-1</f>
        <v>-0.001106575056422865</v>
      </c>
      <c r="E38" s="9">
        <f t="shared" si="0"/>
        <v>-0.008612056879631402</v>
      </c>
      <c r="F38" s="9">
        <f t="shared" si="0"/>
        <v>0</v>
      </c>
    </row>
    <row r="39" spans="2:6" ht="15.75" thickBot="1">
      <c r="B39" s="158" t="s">
        <v>30</v>
      </c>
      <c r="C39" s="159"/>
      <c r="D39" s="159"/>
      <c r="E39" s="159"/>
      <c r="F39" s="160"/>
    </row>
    <row r="40" spans="2:6" ht="12.75" customHeight="1">
      <c r="B40" s="144"/>
      <c r="C40" s="20">
        <v>2022</v>
      </c>
      <c r="D40" s="20">
        <v>2023</v>
      </c>
      <c r="E40" s="20">
        <v>2024</v>
      </c>
      <c r="F40" s="20">
        <v>2025</v>
      </c>
    </row>
    <row r="41" spans="2:6" ht="12" customHeight="1" thickBot="1">
      <c r="B41" s="145"/>
      <c r="C41" s="21" t="s">
        <v>5</v>
      </c>
      <c r="D41" s="21" t="s">
        <v>6</v>
      </c>
      <c r="E41" s="21" t="s">
        <v>6</v>
      </c>
      <c r="F41" s="21" t="s">
        <v>6</v>
      </c>
    </row>
    <row r="42" spans="2:6" ht="15.75" thickBot="1">
      <c r="B42" s="1" t="s">
        <v>0</v>
      </c>
      <c r="C42" s="10">
        <f>C43+C44</f>
        <v>34825</v>
      </c>
      <c r="D42" s="10">
        <f>D43+D44</f>
        <v>36600</v>
      </c>
      <c r="E42" s="10">
        <f>E43+E44</f>
        <v>36600</v>
      </c>
      <c r="F42" s="10">
        <f>F43+F44</f>
        <v>36600</v>
      </c>
    </row>
    <row r="43" spans="2:6" ht="15.75" thickBot="1">
      <c r="B43" s="12" t="s">
        <v>103</v>
      </c>
      <c r="C43" s="13">
        <v>34825</v>
      </c>
      <c r="D43" s="13">
        <v>36600</v>
      </c>
      <c r="E43" s="13">
        <v>36600</v>
      </c>
      <c r="F43" s="13">
        <v>36600</v>
      </c>
    </row>
    <row r="44" spans="2:6" ht="15.75" thickBot="1">
      <c r="B44" s="12" t="s">
        <v>104</v>
      </c>
      <c r="C44" s="13"/>
      <c r="D44" s="13"/>
      <c r="E44" s="13"/>
      <c r="F44" s="13"/>
    </row>
    <row r="45" spans="2:6" ht="24.75" thickBot="1">
      <c r="B45" s="1" t="s">
        <v>27</v>
      </c>
      <c r="C45" s="10">
        <f>C46+C47</f>
        <v>5850</v>
      </c>
      <c r="D45" s="10">
        <f>D46+D47</f>
        <v>6330</v>
      </c>
      <c r="E45" s="10">
        <f>E46+E47</f>
        <v>6330</v>
      </c>
      <c r="F45" s="10">
        <f>F46+F47</f>
        <v>6330</v>
      </c>
    </row>
    <row r="46" spans="2:9" ht="15.75" thickBot="1">
      <c r="B46" s="12" t="s">
        <v>103</v>
      </c>
      <c r="C46" s="10">
        <f>6000-150</f>
        <v>5850</v>
      </c>
      <c r="D46" s="10">
        <v>6330</v>
      </c>
      <c r="E46" s="10">
        <v>6330</v>
      </c>
      <c r="F46" s="10">
        <v>6330</v>
      </c>
      <c r="I46" s="11"/>
    </row>
    <row r="47" spans="2:9" ht="15.75" thickBot="1">
      <c r="B47" s="12" t="s">
        <v>104</v>
      </c>
      <c r="C47" s="13"/>
      <c r="D47" s="10"/>
      <c r="E47" s="10"/>
      <c r="F47" s="10"/>
      <c r="I47" s="11"/>
    </row>
    <row r="48" spans="2:6" ht="15.75" thickBot="1">
      <c r="B48" s="1" t="s">
        <v>1</v>
      </c>
      <c r="C48" s="13">
        <f>C49+C50</f>
        <v>5880</v>
      </c>
      <c r="D48" s="10">
        <f>D49+D50</f>
        <v>6760</v>
      </c>
      <c r="E48" s="10">
        <f>E49+E50</f>
        <v>6330</v>
      </c>
      <c r="F48" s="10">
        <f>F49+F50</f>
        <v>6330</v>
      </c>
    </row>
    <row r="49" spans="2:6" ht="15.75" thickBot="1">
      <c r="B49" s="12" t="s">
        <v>103</v>
      </c>
      <c r="C49" s="106">
        <v>5880</v>
      </c>
      <c r="D49" s="10">
        <v>6760</v>
      </c>
      <c r="E49" s="10">
        <v>6330</v>
      </c>
      <c r="F49" s="10">
        <v>6330</v>
      </c>
    </row>
    <row r="50" spans="2:6" ht="15.75" thickBot="1">
      <c r="B50" s="12" t="s">
        <v>104</v>
      </c>
      <c r="C50" s="13"/>
      <c r="D50" s="10"/>
      <c r="E50" s="10"/>
      <c r="F50" s="10"/>
    </row>
    <row r="51" spans="2:6" ht="15.75" thickBot="1">
      <c r="B51" s="1" t="s">
        <v>2</v>
      </c>
      <c r="C51" s="13"/>
      <c r="D51" s="10"/>
      <c r="E51" s="10"/>
      <c r="F51" s="10"/>
    </row>
    <row r="52" spans="2:6" ht="15.75" thickBot="1">
      <c r="B52" s="12" t="s">
        <v>103</v>
      </c>
      <c r="C52" s="13"/>
      <c r="D52" s="10"/>
      <c r="E52" s="10"/>
      <c r="F52" s="10"/>
    </row>
    <row r="53" spans="2:6" ht="15.75" thickBot="1">
      <c r="B53" s="12" t="s">
        <v>104</v>
      </c>
      <c r="C53" s="13"/>
      <c r="D53" s="10"/>
      <c r="E53" s="10"/>
      <c r="F53" s="10"/>
    </row>
    <row r="54" spans="2:6" ht="15.75" thickBot="1">
      <c r="B54" s="1" t="s">
        <v>22</v>
      </c>
      <c r="C54" s="13"/>
      <c r="D54" s="10"/>
      <c r="E54" s="10"/>
      <c r="F54" s="10"/>
    </row>
    <row r="55" spans="2:6" ht="15.75" thickBot="1">
      <c r="B55" s="12" t="s">
        <v>103</v>
      </c>
      <c r="C55" s="13"/>
      <c r="D55" s="10"/>
      <c r="E55" s="10"/>
      <c r="F55" s="10"/>
    </row>
    <row r="56" spans="2:6" ht="15.75" thickBot="1">
      <c r="B56" s="12" t="s">
        <v>104</v>
      </c>
      <c r="C56" s="13"/>
      <c r="D56" s="10"/>
      <c r="E56" s="10"/>
      <c r="F56" s="10"/>
    </row>
    <row r="57" spans="2:6" ht="15.75" thickBot="1">
      <c r="B57" s="1" t="s">
        <v>23</v>
      </c>
      <c r="C57" s="13">
        <f>C58+C59</f>
        <v>0</v>
      </c>
      <c r="D57" s="10">
        <f>D58+D59</f>
        <v>0</v>
      </c>
      <c r="E57" s="10">
        <f>E58+E59</f>
        <v>0</v>
      </c>
      <c r="F57" s="10">
        <f>F58+F59</f>
        <v>0</v>
      </c>
    </row>
    <row r="58" spans="2:6" ht="15.75" thickBot="1">
      <c r="B58" s="12" t="s">
        <v>103</v>
      </c>
      <c r="C58" s="106"/>
      <c r="D58" s="10">
        <v>0</v>
      </c>
      <c r="E58" s="8">
        <v>0</v>
      </c>
      <c r="F58" s="8">
        <v>0</v>
      </c>
    </row>
    <row r="59" spans="2:6" ht="15.75" thickBot="1">
      <c r="B59" s="12" t="s">
        <v>104</v>
      </c>
      <c r="C59" s="13"/>
      <c r="D59" s="10"/>
      <c r="E59" s="10"/>
      <c r="F59" s="10"/>
    </row>
    <row r="60" spans="2:9" ht="24.75" thickBot="1">
      <c r="B60" s="1" t="s">
        <v>3</v>
      </c>
      <c r="C60" s="13">
        <f>C61+C62</f>
        <v>490</v>
      </c>
      <c r="D60" s="13">
        <f>D61+D62</f>
        <v>240</v>
      </c>
      <c r="E60" s="13">
        <f>E61+E62</f>
        <v>240</v>
      </c>
      <c r="F60" s="13">
        <f>F61+F62</f>
        <v>240</v>
      </c>
      <c r="I60" s="107"/>
    </row>
    <row r="61" spans="2:12" ht="15.75" thickBot="1">
      <c r="B61" s="12" t="s">
        <v>103</v>
      </c>
      <c r="C61" s="13">
        <v>490</v>
      </c>
      <c r="D61" s="13">
        <v>240</v>
      </c>
      <c r="E61" s="13">
        <v>240</v>
      </c>
      <c r="F61" s="13">
        <v>240</v>
      </c>
      <c r="K61" s="109"/>
      <c r="L61" s="109"/>
    </row>
    <row r="62" spans="2:6" ht="15.75" thickBot="1">
      <c r="B62" s="12" t="s">
        <v>104</v>
      </c>
      <c r="C62" s="13"/>
      <c r="D62" s="110"/>
      <c r="E62" s="108"/>
      <c r="F62" s="108"/>
    </row>
    <row r="63" spans="2:6" ht="15.75" thickBot="1">
      <c r="B63" s="23" t="s">
        <v>29</v>
      </c>
      <c r="C63" s="13">
        <f>C60+C57+C54+C51+C48+C45+C42</f>
        <v>47045</v>
      </c>
      <c r="D63" s="13">
        <f>D60+D57+D54+D51+D48+D45+D42</f>
        <v>49930</v>
      </c>
      <c r="E63" s="13">
        <f>E60+E57+E54+E51+E48+E45+E42</f>
        <v>49500</v>
      </c>
      <c r="F63" s="13">
        <f>F60+F57+F54+F51+F48+F45+F42</f>
        <v>49500</v>
      </c>
    </row>
    <row r="64" spans="2:6" ht="15.75" thickBot="1">
      <c r="B64" s="26" t="s">
        <v>31</v>
      </c>
      <c r="C64" s="27">
        <f>IF(C63-C34=0,0,"Error")</f>
        <v>0</v>
      </c>
      <c r="D64" s="27">
        <f>IF(D63-D34=0,0,"Error")</f>
        <v>0</v>
      </c>
      <c r="E64" s="27">
        <f>IF(E63-E34=0,0,"Error")</f>
        <v>0</v>
      </c>
      <c r="F64" s="27">
        <f>IF(F63-F34=0,0,"Error")</f>
        <v>0</v>
      </c>
    </row>
    <row r="65" spans="2:6" ht="15.75" hidden="1" thickBot="1">
      <c r="B65" s="17" t="s">
        <v>105</v>
      </c>
      <c r="C65" s="192"/>
      <c r="D65" s="200"/>
      <c r="E65" s="200"/>
      <c r="F65" s="193"/>
    </row>
    <row r="66" spans="2:6" ht="26.25" customHeight="1" hidden="1" thickBot="1">
      <c r="B66" s="5" t="s">
        <v>9</v>
      </c>
      <c r="C66" s="152"/>
      <c r="D66" s="153"/>
      <c r="E66" s="153"/>
      <c r="F66" s="154"/>
    </row>
    <row r="67" spans="2:6" ht="15.75" hidden="1" thickBot="1">
      <c r="B67" s="5" t="s">
        <v>12</v>
      </c>
      <c r="C67" s="155"/>
      <c r="D67" s="156"/>
      <c r="E67" s="156"/>
      <c r="F67" s="157"/>
    </row>
    <row r="68" spans="2:6" ht="12.75" customHeight="1" hidden="1">
      <c r="B68" s="144"/>
      <c r="C68" s="20">
        <v>2018</v>
      </c>
      <c r="D68" s="20">
        <v>2019</v>
      </c>
      <c r="E68" s="20">
        <v>2020</v>
      </c>
      <c r="F68" s="20">
        <v>2021</v>
      </c>
    </row>
    <row r="69" spans="2:6" ht="9" customHeight="1" hidden="1" thickBot="1">
      <c r="B69" s="145"/>
      <c r="C69" s="21" t="s">
        <v>5</v>
      </c>
      <c r="D69" s="21" t="s">
        <v>6</v>
      </c>
      <c r="E69" s="21" t="s">
        <v>6</v>
      </c>
      <c r="F69" s="21" t="s">
        <v>6</v>
      </c>
    </row>
    <row r="70" spans="2:6" ht="15.75" hidden="1" thickBot="1">
      <c r="B70" s="5" t="s">
        <v>8</v>
      </c>
      <c r="C70" s="5"/>
      <c r="D70" s="5"/>
      <c r="E70" s="5"/>
      <c r="F70" s="5"/>
    </row>
    <row r="71" spans="2:6" ht="15.75" hidden="1" thickBot="1">
      <c r="B71" s="5" t="s">
        <v>13</v>
      </c>
      <c r="C71" s="7">
        <f>C100</f>
        <v>0</v>
      </c>
      <c r="D71" s="7">
        <f>D100</f>
        <v>0</v>
      </c>
      <c r="E71" s="7">
        <f>E100</f>
        <v>0</v>
      </c>
      <c r="F71" s="7">
        <f>F100</f>
        <v>0</v>
      </c>
    </row>
    <row r="72" spans="2:6" ht="15.75" hidden="1" thickBot="1">
      <c r="B72" s="5" t="s">
        <v>21</v>
      </c>
      <c r="C72" s="7" t="e">
        <f>C71/C70</f>
        <v>#DIV/0!</v>
      </c>
      <c r="D72" s="7" t="e">
        <f>D71/D70</f>
        <v>#DIV/0!</v>
      </c>
      <c r="E72" s="7" t="e">
        <f>E71/E70</f>
        <v>#DIV/0!</v>
      </c>
      <c r="F72" s="7" t="e">
        <f>F71/F70</f>
        <v>#DIV/0!</v>
      </c>
    </row>
    <row r="73" spans="2:6" ht="15.75" hidden="1" thickBot="1">
      <c r="B73" s="5" t="s">
        <v>14</v>
      </c>
      <c r="C73" s="103"/>
      <c r="D73" s="9" t="e">
        <f aca="true" t="shared" si="1" ref="D73:F75">D70/C70-1</f>
        <v>#DIV/0!</v>
      </c>
      <c r="E73" s="9" t="e">
        <f t="shared" si="1"/>
        <v>#DIV/0!</v>
      </c>
      <c r="F73" s="9" t="e">
        <f t="shared" si="1"/>
        <v>#DIV/0!</v>
      </c>
    </row>
    <row r="74" spans="2:6" ht="15.75" hidden="1" thickBot="1">
      <c r="B74" s="5" t="s">
        <v>15</v>
      </c>
      <c r="C74" s="103"/>
      <c r="D74" s="9" t="e">
        <f t="shared" si="1"/>
        <v>#DIV/0!</v>
      </c>
      <c r="E74" s="9" t="e">
        <f t="shared" si="1"/>
        <v>#DIV/0!</v>
      </c>
      <c r="F74" s="9" t="e">
        <f t="shared" si="1"/>
        <v>#DIV/0!</v>
      </c>
    </row>
    <row r="75" spans="2:6" ht="15.75" hidden="1" thickBot="1">
      <c r="B75" s="5" t="s">
        <v>16</v>
      </c>
      <c r="C75" s="103"/>
      <c r="D75" s="9" t="e">
        <f t="shared" si="1"/>
        <v>#DIV/0!</v>
      </c>
      <c r="E75" s="9" t="e">
        <f t="shared" si="1"/>
        <v>#DIV/0!</v>
      </c>
      <c r="F75" s="9" t="e">
        <f t="shared" si="1"/>
        <v>#DIV/0!</v>
      </c>
    </row>
    <row r="76" spans="2:6" ht="24.75" customHeight="1" hidden="1" thickBot="1">
      <c r="B76" s="158" t="s">
        <v>33</v>
      </c>
      <c r="C76" s="159"/>
      <c r="D76" s="159"/>
      <c r="E76" s="159"/>
      <c r="F76" s="160"/>
    </row>
    <row r="77" spans="2:6" ht="12.75" customHeight="1" hidden="1">
      <c r="B77" s="144"/>
      <c r="C77" s="20">
        <v>2018</v>
      </c>
      <c r="D77" s="20">
        <v>2019</v>
      </c>
      <c r="E77" s="20">
        <v>2020</v>
      </c>
      <c r="F77" s="20">
        <v>2021</v>
      </c>
    </row>
    <row r="78" spans="2:6" ht="9" customHeight="1" hidden="1" thickBot="1">
      <c r="B78" s="145"/>
      <c r="C78" s="21" t="s">
        <v>5</v>
      </c>
      <c r="D78" s="21" t="s">
        <v>6</v>
      </c>
      <c r="E78" s="21" t="s">
        <v>6</v>
      </c>
      <c r="F78" s="21" t="s">
        <v>6</v>
      </c>
    </row>
    <row r="79" spans="2:6" ht="24.75" customHeight="1" hidden="1" thickBot="1">
      <c r="B79" s="1" t="s">
        <v>0</v>
      </c>
      <c r="C79" s="10"/>
      <c r="D79" s="10"/>
      <c r="E79" s="10"/>
      <c r="F79" s="10"/>
    </row>
    <row r="80" spans="2:6" ht="38.25" customHeight="1" hidden="1" thickBot="1">
      <c r="B80" s="12" t="s">
        <v>103</v>
      </c>
      <c r="C80" s="13"/>
      <c r="D80" s="14"/>
      <c r="E80" s="14"/>
      <c r="F80" s="14"/>
    </row>
    <row r="81" spans="2:6" ht="24.75" customHeight="1" hidden="1" thickBot="1">
      <c r="B81" s="12" t="s">
        <v>104</v>
      </c>
      <c r="C81" s="13"/>
      <c r="D81" s="14"/>
      <c r="E81" s="14"/>
      <c r="F81" s="14"/>
    </row>
    <row r="82" spans="2:6" ht="24.75" customHeight="1" hidden="1" thickBot="1">
      <c r="B82" s="1" t="s">
        <v>27</v>
      </c>
      <c r="C82" s="10"/>
      <c r="D82" s="10"/>
      <c r="E82" s="10"/>
      <c r="F82" s="10"/>
    </row>
    <row r="83" spans="2:6" ht="15.75" hidden="1" thickBot="1">
      <c r="B83" s="12" t="s">
        <v>103</v>
      </c>
      <c r="C83" s="13"/>
      <c r="D83" s="10"/>
      <c r="E83" s="10"/>
      <c r="F83" s="10"/>
    </row>
    <row r="84" spans="2:6" ht="15.75" hidden="1" thickBot="1">
      <c r="B84" s="12" t="s">
        <v>104</v>
      </c>
      <c r="C84" s="13"/>
      <c r="D84" s="10"/>
      <c r="E84" s="10"/>
      <c r="F84" s="10"/>
    </row>
    <row r="85" spans="2:6" ht="24.75" customHeight="1" hidden="1" thickBot="1">
      <c r="B85" s="1" t="s">
        <v>1</v>
      </c>
      <c r="C85" s="13">
        <v>0</v>
      </c>
      <c r="D85" s="10">
        <v>0</v>
      </c>
      <c r="E85" s="10">
        <v>0</v>
      </c>
      <c r="F85" s="10">
        <v>0</v>
      </c>
    </row>
    <row r="86" spans="2:6" ht="15.75" hidden="1" thickBot="1">
      <c r="B86" s="12" t="s">
        <v>103</v>
      </c>
      <c r="C86" s="13"/>
      <c r="D86" s="10"/>
      <c r="E86" s="10"/>
      <c r="F86" s="10"/>
    </row>
    <row r="87" spans="2:6" ht="15.75" hidden="1" thickBot="1">
      <c r="B87" s="12" t="s">
        <v>104</v>
      </c>
      <c r="C87" s="13"/>
      <c r="D87" s="10"/>
      <c r="E87" s="10"/>
      <c r="F87" s="10"/>
    </row>
    <row r="88" spans="2:6" ht="15.75" hidden="1" thickBot="1">
      <c r="B88" s="1" t="s">
        <v>2</v>
      </c>
      <c r="C88" s="13"/>
      <c r="D88" s="10"/>
      <c r="E88" s="10"/>
      <c r="F88" s="10"/>
    </row>
    <row r="89" spans="2:6" ht="15.75" hidden="1" thickBot="1">
      <c r="B89" s="12" t="s">
        <v>103</v>
      </c>
      <c r="C89" s="13"/>
      <c r="D89" s="10"/>
      <c r="E89" s="10"/>
      <c r="F89" s="10"/>
    </row>
    <row r="90" spans="2:6" ht="15.75" hidden="1" thickBot="1">
      <c r="B90" s="12" t="s">
        <v>104</v>
      </c>
      <c r="C90" s="13"/>
      <c r="D90" s="10"/>
      <c r="E90" s="10"/>
      <c r="F90" s="10"/>
    </row>
    <row r="91" spans="2:6" ht="15.75" hidden="1" thickBot="1">
      <c r="B91" s="1" t="s">
        <v>22</v>
      </c>
      <c r="C91" s="13"/>
      <c r="D91" s="10"/>
      <c r="E91" s="10"/>
      <c r="F91" s="10"/>
    </row>
    <row r="92" spans="2:6" ht="15.75" hidden="1" thickBot="1">
      <c r="B92" s="12" t="s">
        <v>103</v>
      </c>
      <c r="C92" s="13"/>
      <c r="D92" s="10"/>
      <c r="E92" s="10"/>
      <c r="F92" s="10"/>
    </row>
    <row r="93" spans="2:6" ht="15.75" hidden="1" thickBot="1">
      <c r="B93" s="12" t="s">
        <v>104</v>
      </c>
      <c r="C93" s="13"/>
      <c r="D93" s="10"/>
      <c r="E93" s="10"/>
      <c r="F93" s="10"/>
    </row>
    <row r="94" spans="2:6" ht="15.75" hidden="1" thickBot="1">
      <c r="B94" s="1" t="s">
        <v>23</v>
      </c>
      <c r="C94" s="13"/>
      <c r="D94" s="10"/>
      <c r="E94" s="10"/>
      <c r="F94" s="10"/>
    </row>
    <row r="95" spans="2:6" ht="15.75" hidden="1" thickBot="1">
      <c r="B95" s="12" t="s">
        <v>103</v>
      </c>
      <c r="C95" s="13"/>
      <c r="D95" s="10"/>
      <c r="E95" s="10"/>
      <c r="F95" s="10"/>
    </row>
    <row r="96" spans="2:6" ht="15.75" hidden="1" thickBot="1">
      <c r="B96" s="12" t="s">
        <v>104</v>
      </c>
      <c r="C96" s="13"/>
      <c r="D96" s="10"/>
      <c r="E96" s="10"/>
      <c r="F96" s="10"/>
    </row>
    <row r="97" spans="2:6" ht="24.75" hidden="1" thickBot="1">
      <c r="B97" s="1" t="s">
        <v>3</v>
      </c>
      <c r="C97" s="13"/>
      <c r="D97" s="10"/>
      <c r="E97" s="10"/>
      <c r="F97" s="10"/>
    </row>
    <row r="98" spans="2:6" ht="15.75" hidden="1" thickBot="1">
      <c r="B98" s="12" t="s">
        <v>103</v>
      </c>
      <c r="C98" s="13"/>
      <c r="D98" s="10"/>
      <c r="E98" s="10"/>
      <c r="F98" s="10"/>
    </row>
    <row r="99" spans="2:6" ht="15.75" hidden="1" thickBot="1">
      <c r="B99" s="12" t="s">
        <v>104</v>
      </c>
      <c r="C99" s="13"/>
      <c r="D99" s="10"/>
      <c r="E99" s="10"/>
      <c r="F99" s="10"/>
    </row>
    <row r="100" spans="2:6" ht="0.75" customHeight="1" thickBot="1">
      <c r="B100" s="25" t="s">
        <v>32</v>
      </c>
      <c r="C100" s="13">
        <f>C97+C94+C91+C88+C85+C82+C79</f>
        <v>0</v>
      </c>
      <c r="D100" s="13">
        <f>D97+D94+D91+D88+D85+D82+D79</f>
        <v>0</v>
      </c>
      <c r="E100" s="13">
        <f>E97+E94+E91+E88+E85+E82+E79</f>
        <v>0</v>
      </c>
      <c r="F100" s="13">
        <f>F97+F94+F91+F88+F85+F82+F79</f>
        <v>0</v>
      </c>
    </row>
    <row r="101" spans="2:6" ht="15.75" hidden="1" thickBot="1">
      <c r="B101" s="26" t="s">
        <v>31</v>
      </c>
      <c r="C101" s="27">
        <f>IF(C100-C71=0,0,"Error")</f>
        <v>0</v>
      </c>
      <c r="D101" s="27">
        <f>IF(D100-D71=0,0,"Error")</f>
        <v>0</v>
      </c>
      <c r="E101" s="27">
        <f>IF(E100-E71=0,0,"Error")</f>
        <v>0</v>
      </c>
      <c r="F101" s="27">
        <f>IF(F100-F71=0,0,"Error")</f>
        <v>0</v>
      </c>
    </row>
    <row r="102" spans="2:6" ht="24.75" customHeight="1" thickBot="1">
      <c r="B102" s="17" t="s">
        <v>105</v>
      </c>
      <c r="C102" s="176" t="s">
        <v>165</v>
      </c>
      <c r="D102" s="177"/>
      <c r="E102" s="177"/>
      <c r="F102" s="178"/>
    </row>
    <row r="103" spans="2:6" ht="100.5" customHeight="1" thickBot="1">
      <c r="B103" s="5" t="s">
        <v>9</v>
      </c>
      <c r="C103" s="152" t="s">
        <v>164</v>
      </c>
      <c r="D103" s="153"/>
      <c r="E103" s="153"/>
      <c r="F103" s="154"/>
    </row>
    <row r="104" spans="2:6" ht="15.75" thickBot="1">
      <c r="B104" s="5" t="s">
        <v>12</v>
      </c>
      <c r="C104" s="155" t="s">
        <v>144</v>
      </c>
      <c r="D104" s="156"/>
      <c r="E104" s="156"/>
      <c r="F104" s="157"/>
    </row>
    <row r="105" spans="2:6" ht="15">
      <c r="B105" s="144"/>
      <c r="C105" s="20">
        <v>2022</v>
      </c>
      <c r="D105" s="20">
        <v>2023</v>
      </c>
      <c r="E105" s="20">
        <v>2024</v>
      </c>
      <c r="F105" s="20">
        <v>2025</v>
      </c>
    </row>
    <row r="106" spans="2:6" ht="15.75" thickBot="1">
      <c r="B106" s="145"/>
      <c r="C106" s="21" t="s">
        <v>5</v>
      </c>
      <c r="D106" s="21" t="s">
        <v>6</v>
      </c>
      <c r="E106" s="21" t="s">
        <v>6</v>
      </c>
      <c r="F106" s="21" t="s">
        <v>6</v>
      </c>
    </row>
    <row r="107" spans="2:6" ht="15.75" thickBot="1">
      <c r="B107" s="5" t="s">
        <v>8</v>
      </c>
      <c r="C107" s="111">
        <v>2000</v>
      </c>
      <c r="D107" s="111">
        <v>2850</v>
      </c>
      <c r="E107" s="111">
        <v>2850</v>
      </c>
      <c r="F107" s="111">
        <v>2850</v>
      </c>
    </row>
    <row r="108" spans="2:6" ht="15.75" thickBot="1">
      <c r="B108" s="5" t="s">
        <v>13</v>
      </c>
      <c r="C108" s="7">
        <f>C137</f>
        <v>2024</v>
      </c>
      <c r="D108" s="7">
        <f>D137</f>
        <v>5000</v>
      </c>
      <c r="E108" s="7">
        <f>E137</f>
        <v>5000</v>
      </c>
      <c r="F108" s="7">
        <f>F137</f>
        <v>5000</v>
      </c>
    </row>
    <row r="109" spans="2:6" ht="15.75" thickBot="1">
      <c r="B109" s="5" t="s">
        <v>21</v>
      </c>
      <c r="C109" s="7">
        <f>C108/C107</f>
        <v>1.012</v>
      </c>
      <c r="D109" s="7">
        <f>D108/D107</f>
        <v>1.7543859649122806</v>
      </c>
      <c r="E109" s="7">
        <f>E108/E107</f>
        <v>1.7543859649122806</v>
      </c>
      <c r="F109" s="7">
        <f>F108/F107</f>
        <v>1.7543859649122806</v>
      </c>
    </row>
    <row r="110" spans="2:6" ht="15.75" thickBot="1">
      <c r="B110" s="5" t="s">
        <v>14</v>
      </c>
      <c r="C110" s="103"/>
      <c r="D110" s="9">
        <f aca="true" t="shared" si="2" ref="D110:F112">D107/C107-1</f>
        <v>0.42500000000000004</v>
      </c>
      <c r="E110" s="9">
        <f t="shared" si="2"/>
        <v>0</v>
      </c>
      <c r="F110" s="9">
        <f t="shared" si="2"/>
        <v>0</v>
      </c>
    </row>
    <row r="111" spans="2:6" ht="15.75" thickBot="1">
      <c r="B111" s="5" t="s">
        <v>15</v>
      </c>
      <c r="C111" s="103"/>
      <c r="D111" s="9">
        <f t="shared" si="2"/>
        <v>1.4703557312252964</v>
      </c>
      <c r="E111" s="9">
        <f t="shared" si="2"/>
        <v>0</v>
      </c>
      <c r="F111" s="9">
        <f t="shared" si="2"/>
        <v>0</v>
      </c>
    </row>
    <row r="112" spans="2:6" ht="15.75" thickBot="1">
      <c r="B112" s="5" t="s">
        <v>16</v>
      </c>
      <c r="C112" s="103"/>
      <c r="D112" s="9">
        <f t="shared" si="2"/>
        <v>0.7335829692809097</v>
      </c>
      <c r="E112" s="9">
        <f t="shared" si="2"/>
        <v>0</v>
      </c>
      <c r="F112" s="9">
        <f t="shared" si="2"/>
        <v>0</v>
      </c>
    </row>
    <row r="113" spans="2:6" ht="15.75" thickBot="1">
      <c r="B113" s="158" t="s">
        <v>145</v>
      </c>
      <c r="C113" s="159"/>
      <c r="D113" s="159"/>
      <c r="E113" s="159"/>
      <c r="F113" s="160"/>
    </row>
    <row r="114" spans="2:6" ht="15">
      <c r="B114" s="144"/>
      <c r="C114" s="20">
        <v>2022</v>
      </c>
      <c r="D114" s="20">
        <v>2023</v>
      </c>
      <c r="E114" s="20">
        <v>2024</v>
      </c>
      <c r="F114" s="20">
        <v>2025</v>
      </c>
    </row>
    <row r="115" spans="2:6" ht="15.75" thickBot="1">
      <c r="B115" s="145"/>
      <c r="C115" s="21" t="s">
        <v>5</v>
      </c>
      <c r="D115" s="21" t="s">
        <v>6</v>
      </c>
      <c r="E115" s="21" t="s">
        <v>6</v>
      </c>
      <c r="F115" s="21" t="s">
        <v>6</v>
      </c>
    </row>
    <row r="116" spans="2:6" ht="15.75" thickBot="1">
      <c r="B116" s="1" t="s">
        <v>0</v>
      </c>
      <c r="C116" s="10"/>
      <c r="D116" s="10"/>
      <c r="E116" s="10"/>
      <c r="F116" s="10"/>
    </row>
    <row r="117" spans="2:6" ht="15.75" thickBot="1">
      <c r="B117" s="12" t="s">
        <v>103</v>
      </c>
      <c r="C117" s="13"/>
      <c r="D117" s="14"/>
      <c r="E117" s="14"/>
      <c r="F117" s="14"/>
    </row>
    <row r="118" spans="2:6" ht="15.75" thickBot="1">
      <c r="B118" s="12" t="s">
        <v>104</v>
      </c>
      <c r="C118" s="13"/>
      <c r="D118" s="14"/>
      <c r="E118" s="14"/>
      <c r="F118" s="14"/>
    </row>
    <row r="119" spans="2:6" ht="24.75" thickBot="1">
      <c r="B119" s="1" t="s">
        <v>27</v>
      </c>
      <c r="C119" s="10"/>
      <c r="D119" s="10"/>
      <c r="E119" s="10"/>
      <c r="F119" s="10"/>
    </row>
    <row r="120" spans="2:6" ht="15.75" thickBot="1">
      <c r="B120" s="12" t="s">
        <v>103</v>
      </c>
      <c r="C120" s="13"/>
      <c r="D120" s="10"/>
      <c r="E120" s="10"/>
      <c r="F120" s="10"/>
    </row>
    <row r="121" spans="2:6" ht="15.75" thickBot="1">
      <c r="B121" s="12" t="s">
        <v>104</v>
      </c>
      <c r="C121" s="13"/>
      <c r="D121" s="10"/>
      <c r="E121" s="10"/>
      <c r="F121" s="10"/>
    </row>
    <row r="122" spans="2:6" ht="15.75" thickBot="1">
      <c r="B122" s="1" t="s">
        <v>1</v>
      </c>
      <c r="C122" s="112">
        <f>C123+C124</f>
        <v>2024</v>
      </c>
      <c r="D122" s="112">
        <f>D123+D124</f>
        <v>5000</v>
      </c>
      <c r="E122" s="112">
        <f>E123+E124</f>
        <v>5000</v>
      </c>
      <c r="F122" s="112">
        <f>F123+F124</f>
        <v>5000</v>
      </c>
    </row>
    <row r="123" spans="2:6" ht="15.75" thickBot="1">
      <c r="B123" s="12" t="s">
        <v>103</v>
      </c>
      <c r="C123" s="10">
        <f>4000-1976</f>
        <v>2024</v>
      </c>
      <c r="D123" s="10">
        <v>5000</v>
      </c>
      <c r="E123" s="10">
        <v>5000</v>
      </c>
      <c r="F123" s="10">
        <v>5000</v>
      </c>
    </row>
    <row r="124" spans="2:6" ht="15.75" thickBot="1">
      <c r="B124" s="12" t="s">
        <v>104</v>
      </c>
      <c r="C124" s="13"/>
      <c r="D124" s="10"/>
      <c r="E124" s="10"/>
      <c r="F124" s="10"/>
    </row>
    <row r="125" spans="2:6" ht="15.75" thickBot="1">
      <c r="B125" s="1" t="s">
        <v>2</v>
      </c>
      <c r="C125" s="13"/>
      <c r="D125" s="10"/>
      <c r="E125" s="10"/>
      <c r="F125" s="10"/>
    </row>
    <row r="126" spans="2:6" ht="15.75" thickBot="1">
      <c r="B126" s="12" t="s">
        <v>103</v>
      </c>
      <c r="C126" s="13"/>
      <c r="D126" s="10"/>
      <c r="E126" s="10"/>
      <c r="F126" s="10"/>
    </row>
    <row r="127" spans="2:6" ht="15.75" thickBot="1">
      <c r="B127" s="12" t="s">
        <v>104</v>
      </c>
      <c r="C127" s="13"/>
      <c r="D127" s="10"/>
      <c r="E127" s="10"/>
      <c r="F127" s="10"/>
    </row>
    <row r="128" spans="2:6" ht="15.75" thickBot="1">
      <c r="B128" s="1" t="s">
        <v>22</v>
      </c>
      <c r="C128" s="13"/>
      <c r="D128" s="10"/>
      <c r="E128" s="10"/>
      <c r="F128" s="10"/>
    </row>
    <row r="129" spans="2:6" ht="15.75" thickBot="1">
      <c r="B129" s="12" t="s">
        <v>103</v>
      </c>
      <c r="C129" s="13"/>
      <c r="D129" s="10"/>
      <c r="E129" s="10"/>
      <c r="F129" s="10"/>
    </row>
    <row r="130" spans="2:6" ht="15.75" thickBot="1">
      <c r="B130" s="12" t="s">
        <v>104</v>
      </c>
      <c r="C130" s="13"/>
      <c r="D130" s="10"/>
      <c r="E130" s="10"/>
      <c r="F130" s="10"/>
    </row>
    <row r="131" spans="2:6" ht="15.75" thickBot="1">
      <c r="B131" s="1" t="s">
        <v>23</v>
      </c>
      <c r="C131" s="13">
        <v>0</v>
      </c>
      <c r="D131" s="10">
        <v>0</v>
      </c>
      <c r="E131" s="10">
        <v>0</v>
      </c>
      <c r="F131" s="10">
        <v>0</v>
      </c>
    </row>
    <row r="132" spans="2:6" ht="15.75" thickBot="1">
      <c r="B132" s="12" t="s">
        <v>103</v>
      </c>
      <c r="C132" s="13"/>
      <c r="D132" s="10"/>
      <c r="E132" s="10"/>
      <c r="F132" s="10"/>
    </row>
    <row r="133" spans="2:6" ht="15.75" thickBot="1">
      <c r="B133" s="12" t="s">
        <v>104</v>
      </c>
      <c r="C133" s="13"/>
      <c r="D133" s="10"/>
      <c r="E133" s="10"/>
      <c r="F133" s="10"/>
    </row>
    <row r="134" spans="2:6" ht="24.75" thickBot="1">
      <c r="B134" s="1" t="s">
        <v>3</v>
      </c>
      <c r="C134" s="13"/>
      <c r="D134" s="10"/>
      <c r="E134" s="10"/>
      <c r="F134" s="10"/>
    </row>
    <row r="135" spans="2:6" ht="15.75" thickBot="1">
      <c r="B135" s="12" t="s">
        <v>103</v>
      </c>
      <c r="C135" s="13"/>
      <c r="D135" s="10"/>
      <c r="E135" s="10"/>
      <c r="F135" s="10"/>
    </row>
    <row r="136" spans="2:6" ht="15.75" thickBot="1">
      <c r="B136" s="12" t="s">
        <v>104</v>
      </c>
      <c r="C136" s="13"/>
      <c r="D136" s="10"/>
      <c r="E136" s="10"/>
      <c r="F136" s="10"/>
    </row>
    <row r="137" spans="2:6" ht="15.75" thickBot="1">
      <c r="B137" s="25" t="s">
        <v>32</v>
      </c>
      <c r="C137" s="13">
        <f>C134+C131+C128+C125+C122+C119+C116</f>
        <v>2024</v>
      </c>
      <c r="D137" s="13">
        <f>D134+D131+D128+D125+D122+D119+D116</f>
        <v>5000</v>
      </c>
      <c r="E137" s="13">
        <f>E134+E131+E128+E125+E122+E119+E116</f>
        <v>5000</v>
      </c>
      <c r="F137" s="13">
        <f>F134+F131+F128+F125+F122+F119+F116</f>
        <v>5000</v>
      </c>
    </row>
    <row r="138" spans="2:6" ht="15.75" thickBot="1">
      <c r="B138" s="26" t="s">
        <v>31</v>
      </c>
      <c r="C138" s="27">
        <f>IF(C137-C108=0,0,"Error")</f>
        <v>0</v>
      </c>
      <c r="D138" s="27">
        <f>IF(D137-D108=0,0,"Error")</f>
        <v>0</v>
      </c>
      <c r="E138" s="27">
        <f>IF(E137-E108=0,0,"Error")</f>
        <v>0</v>
      </c>
      <c r="F138" s="27">
        <f>IF(F137-F108=0,0,"Error")</f>
        <v>0</v>
      </c>
    </row>
    <row r="139" spans="2:6" ht="15.75" thickBot="1">
      <c r="B139" s="168" t="s">
        <v>97</v>
      </c>
      <c r="C139" s="169"/>
      <c r="D139" s="169"/>
      <c r="E139" s="169"/>
      <c r="F139" s="170"/>
    </row>
    <row r="140" spans="2:6" ht="15.75" thickBot="1">
      <c r="B140" s="168" t="s">
        <v>91</v>
      </c>
      <c r="C140" s="169"/>
      <c r="D140" s="169"/>
      <c r="E140" s="169"/>
      <c r="F140" s="170"/>
    </row>
    <row r="141" spans="2:6" ht="15.75" thickBot="1">
      <c r="B141" s="22" t="s">
        <v>98</v>
      </c>
      <c r="C141" s="149" t="s">
        <v>146</v>
      </c>
      <c r="D141" s="175"/>
      <c r="E141" s="150"/>
      <c r="F141" s="151"/>
    </row>
    <row r="142" spans="2:6" ht="39" customHeight="1" thickBot="1">
      <c r="B142" s="22" t="s">
        <v>106</v>
      </c>
      <c r="C142" s="22" t="s">
        <v>147</v>
      </c>
      <c r="D142" s="113" t="s">
        <v>107</v>
      </c>
      <c r="E142" s="150" t="s">
        <v>148</v>
      </c>
      <c r="F142" s="151"/>
    </row>
    <row r="143" spans="2:6" ht="15.75" thickBot="1">
      <c r="B143" s="114"/>
      <c r="C143" s="149"/>
      <c r="D143" s="167"/>
      <c r="E143" s="150"/>
      <c r="F143" s="151"/>
    </row>
    <row r="144" spans="2:6" ht="17.25" customHeight="1" thickBot="1">
      <c r="B144" s="5" t="s">
        <v>9</v>
      </c>
      <c r="C144" s="152" t="s">
        <v>149</v>
      </c>
      <c r="D144" s="153"/>
      <c r="E144" s="153"/>
      <c r="F144" s="154"/>
    </row>
    <row r="145" spans="2:6" ht="15.75" thickBot="1">
      <c r="B145" s="5" t="s">
        <v>12</v>
      </c>
      <c r="C145" s="155" t="s">
        <v>150</v>
      </c>
      <c r="D145" s="156"/>
      <c r="E145" s="156"/>
      <c r="F145" s="157"/>
    </row>
    <row r="146" spans="2:6" ht="12.75" customHeight="1">
      <c r="B146" s="144"/>
      <c r="C146" s="20">
        <v>2022</v>
      </c>
      <c r="D146" s="20">
        <v>2023</v>
      </c>
      <c r="E146" s="20">
        <v>2024</v>
      </c>
      <c r="F146" s="20">
        <v>2025</v>
      </c>
    </row>
    <row r="147" spans="2:6" ht="12.75" customHeight="1" thickBot="1">
      <c r="B147" s="145"/>
      <c r="C147" s="21" t="s">
        <v>5</v>
      </c>
      <c r="D147" s="21" t="s">
        <v>6</v>
      </c>
      <c r="E147" s="21" t="s">
        <v>6</v>
      </c>
      <c r="F147" s="21" t="s">
        <v>6</v>
      </c>
    </row>
    <row r="148" spans="2:6" ht="15.75" thickBot="1">
      <c r="B148" s="5" t="s">
        <v>8</v>
      </c>
      <c r="C148" s="7">
        <v>5</v>
      </c>
      <c r="D148" s="7">
        <v>6</v>
      </c>
      <c r="E148" s="7">
        <v>6</v>
      </c>
      <c r="F148" s="7">
        <v>6</v>
      </c>
    </row>
    <row r="149" spans="2:6" ht="15.75" thickBot="1">
      <c r="B149" s="5" t="s">
        <v>13</v>
      </c>
      <c r="C149" s="7">
        <f>C167</f>
        <v>564</v>
      </c>
      <c r="D149" s="7">
        <f>D167</f>
        <v>600</v>
      </c>
      <c r="E149" s="7">
        <f>E167</f>
        <v>600</v>
      </c>
      <c r="F149" s="7">
        <f>F167</f>
        <v>600</v>
      </c>
    </row>
    <row r="150" spans="2:6" ht="15.75" thickBot="1">
      <c r="B150" s="5" t="s">
        <v>21</v>
      </c>
      <c r="C150" s="7">
        <f>C149/C148</f>
        <v>112.8</v>
      </c>
      <c r="D150" s="7">
        <f>D149/D148</f>
        <v>100</v>
      </c>
      <c r="E150" s="7">
        <f>E149/E148</f>
        <v>100</v>
      </c>
      <c r="F150" s="7">
        <f>F149/F148</f>
        <v>100</v>
      </c>
    </row>
    <row r="151" spans="2:11" ht="15.75" thickBot="1">
      <c r="B151" s="5" t="s">
        <v>14</v>
      </c>
      <c r="C151" s="103" t="s">
        <v>20</v>
      </c>
      <c r="D151" s="9">
        <f>D148/C148-1</f>
        <v>0.19999999999999996</v>
      </c>
      <c r="E151" s="9">
        <f aca="true" t="shared" si="3" ref="E151:F153">E148/D148-1</f>
        <v>0</v>
      </c>
      <c r="F151" s="9">
        <f t="shared" si="3"/>
        <v>0</v>
      </c>
      <c r="H151" s="11"/>
      <c r="I151" s="11"/>
      <c r="J151" s="11"/>
      <c r="K151" s="11"/>
    </row>
    <row r="152" spans="2:6" ht="15.75" thickBot="1">
      <c r="B152" s="5" t="s">
        <v>15</v>
      </c>
      <c r="C152" s="103" t="s">
        <v>20</v>
      </c>
      <c r="D152" s="9">
        <f>D149/C149-1</f>
        <v>0.06382978723404253</v>
      </c>
      <c r="E152" s="9">
        <f t="shared" si="3"/>
        <v>0</v>
      </c>
      <c r="F152" s="9">
        <f t="shared" si="3"/>
        <v>0</v>
      </c>
    </row>
    <row r="153" spans="2:6" ht="15.75" thickBot="1">
      <c r="B153" s="5" t="s">
        <v>16</v>
      </c>
      <c r="C153" s="103" t="s">
        <v>20</v>
      </c>
      <c r="D153" s="9">
        <f>D150/C150-1</f>
        <v>-0.11347517730496448</v>
      </c>
      <c r="E153" s="9">
        <f t="shared" si="3"/>
        <v>0</v>
      </c>
      <c r="F153" s="9">
        <f t="shared" si="3"/>
        <v>0</v>
      </c>
    </row>
    <row r="154" spans="2:6" ht="15.75" thickBot="1">
      <c r="B154" s="158" t="s">
        <v>34</v>
      </c>
      <c r="C154" s="159"/>
      <c r="D154" s="159"/>
      <c r="E154" s="159"/>
      <c r="F154" s="160"/>
    </row>
    <row r="155" spans="2:6" ht="12.75" customHeight="1">
      <c r="B155" s="144"/>
      <c r="C155" s="20">
        <v>2022</v>
      </c>
      <c r="D155" s="20">
        <v>2023</v>
      </c>
      <c r="E155" s="20">
        <v>2024</v>
      </c>
      <c r="F155" s="20">
        <v>2025</v>
      </c>
    </row>
    <row r="156" spans="2:6" ht="14.25" customHeight="1" thickBot="1">
      <c r="B156" s="145"/>
      <c r="C156" s="21" t="s">
        <v>5</v>
      </c>
      <c r="D156" s="21" t="s">
        <v>6</v>
      </c>
      <c r="E156" s="21" t="s">
        <v>6</v>
      </c>
      <c r="F156" s="21" t="s">
        <v>6</v>
      </c>
    </row>
    <row r="157" spans="2:6" ht="15.75" thickBot="1">
      <c r="B157" s="1" t="s">
        <v>93</v>
      </c>
      <c r="C157" s="10">
        <f>C158+C159+C160+C161</f>
        <v>0</v>
      </c>
      <c r="D157" s="10">
        <f>D158+D159+D160+D161</f>
        <v>0</v>
      </c>
      <c r="E157" s="10">
        <f>E158+E159+E160+E161</f>
        <v>0</v>
      </c>
      <c r="F157" s="10">
        <f>F158+F159+F160+F161</f>
        <v>0</v>
      </c>
    </row>
    <row r="158" spans="2:6" ht="15.75" thickBot="1">
      <c r="B158" s="12" t="s">
        <v>103</v>
      </c>
      <c r="C158" s="10"/>
      <c r="D158" s="10"/>
      <c r="E158" s="10"/>
      <c r="F158" s="10"/>
    </row>
    <row r="159" spans="2:6" ht="15.75" thickBot="1">
      <c r="B159" s="12" t="s">
        <v>109</v>
      </c>
      <c r="C159" s="10"/>
      <c r="D159" s="10"/>
      <c r="E159" s="10"/>
      <c r="F159" s="10"/>
    </row>
    <row r="160" spans="2:6" ht="15.75" thickBot="1">
      <c r="B160" s="12" t="s">
        <v>110</v>
      </c>
      <c r="C160" s="10"/>
      <c r="D160" s="10"/>
      <c r="E160" s="10"/>
      <c r="F160" s="10"/>
    </row>
    <row r="161" spans="2:6" ht="15.75" thickBot="1">
      <c r="B161" s="12" t="s">
        <v>111</v>
      </c>
      <c r="C161" s="10"/>
      <c r="D161" s="10"/>
      <c r="E161" s="10"/>
      <c r="F161" s="10"/>
    </row>
    <row r="162" spans="2:6" ht="15.75" thickBot="1">
      <c r="B162" s="1" t="s">
        <v>94</v>
      </c>
      <c r="C162" s="13">
        <f>C163+C164+C165+C166</f>
        <v>564</v>
      </c>
      <c r="D162" s="13">
        <f>D163+D164+D165+D166</f>
        <v>600</v>
      </c>
      <c r="E162" s="13">
        <f>E163+E164+E165+E166</f>
        <v>600</v>
      </c>
      <c r="F162" s="13">
        <f>F163+F164+F165+F166</f>
        <v>600</v>
      </c>
    </row>
    <row r="163" spans="2:6" ht="15.75" thickBot="1">
      <c r="B163" s="12" t="s">
        <v>103</v>
      </c>
      <c r="C163" s="13">
        <v>564</v>
      </c>
      <c r="D163" s="10">
        <v>600</v>
      </c>
      <c r="E163" s="10">
        <v>600</v>
      </c>
      <c r="F163" s="10">
        <v>600</v>
      </c>
    </row>
    <row r="164" spans="2:6" ht="15.75" thickBot="1">
      <c r="B164" s="12" t="s">
        <v>109</v>
      </c>
      <c r="C164" s="13"/>
      <c r="D164" s="10"/>
      <c r="E164" s="10"/>
      <c r="F164" s="10"/>
    </row>
    <row r="165" spans="2:6" ht="15.75" thickBot="1">
      <c r="B165" s="12" t="s">
        <v>110</v>
      </c>
      <c r="C165" s="13"/>
      <c r="D165" s="10"/>
      <c r="E165" s="10"/>
      <c r="F165" s="10"/>
    </row>
    <row r="166" spans="2:6" ht="15.75" thickBot="1">
      <c r="B166" s="12" t="s">
        <v>111</v>
      </c>
      <c r="C166" s="13"/>
      <c r="D166" s="10"/>
      <c r="E166" s="10"/>
      <c r="F166" s="10"/>
    </row>
    <row r="167" spans="2:6" ht="15.75" thickBot="1">
      <c r="B167" s="115" t="s">
        <v>29</v>
      </c>
      <c r="C167" s="13">
        <f>C157+C162</f>
        <v>564</v>
      </c>
      <c r="D167" s="13">
        <f>D157+D162</f>
        <v>600</v>
      </c>
      <c r="E167" s="13">
        <f>E157+E162</f>
        <v>600</v>
      </c>
      <c r="F167" s="13">
        <f>F157+F162</f>
        <v>600</v>
      </c>
    </row>
    <row r="168" spans="2:6" ht="34.5" thickBot="1">
      <c r="B168" s="22" t="s">
        <v>112</v>
      </c>
      <c r="C168" s="22" t="s">
        <v>151</v>
      </c>
      <c r="D168" s="113" t="s">
        <v>107</v>
      </c>
      <c r="E168" s="150" t="s">
        <v>152</v>
      </c>
      <c r="F168" s="151"/>
    </row>
    <row r="169" spans="2:6" ht="27.75" customHeight="1" thickBot="1">
      <c r="B169" s="5" t="s">
        <v>9</v>
      </c>
      <c r="C169" s="152" t="s">
        <v>153</v>
      </c>
      <c r="D169" s="153"/>
      <c r="E169" s="153"/>
      <c r="F169" s="154"/>
    </row>
    <row r="170" spans="2:6" ht="15.75" thickBot="1">
      <c r="B170" s="5" t="s">
        <v>12</v>
      </c>
      <c r="C170" s="155" t="s">
        <v>154</v>
      </c>
      <c r="D170" s="156"/>
      <c r="E170" s="156"/>
      <c r="F170" s="157"/>
    </row>
    <row r="171" spans="2:6" ht="12.75" customHeight="1">
      <c r="B171" s="144"/>
      <c r="C171" s="20">
        <v>2022</v>
      </c>
      <c r="D171" s="20">
        <v>2023</v>
      </c>
      <c r="E171" s="20">
        <v>2024</v>
      </c>
      <c r="F171" s="20">
        <v>2025</v>
      </c>
    </row>
    <row r="172" spans="2:6" ht="15" customHeight="1" thickBot="1">
      <c r="B172" s="145"/>
      <c r="C172" s="21" t="s">
        <v>5</v>
      </c>
      <c r="D172" s="21" t="s">
        <v>6</v>
      </c>
      <c r="E172" s="21" t="s">
        <v>6</v>
      </c>
      <c r="F172" s="21" t="s">
        <v>6</v>
      </c>
    </row>
    <row r="173" spans="2:6" ht="15.75" thickBot="1">
      <c r="B173" s="5" t="s">
        <v>8</v>
      </c>
      <c r="C173" s="121">
        <v>0</v>
      </c>
      <c r="D173" s="121">
        <v>5</v>
      </c>
      <c r="E173" s="121">
        <v>5</v>
      </c>
      <c r="F173" s="121">
        <v>5</v>
      </c>
    </row>
    <row r="174" spans="2:6" ht="15.75" thickBot="1">
      <c r="B174" s="5" t="s">
        <v>13</v>
      </c>
      <c r="C174" s="7">
        <f>C192</f>
        <v>0</v>
      </c>
      <c r="D174" s="7">
        <f>D192</f>
        <v>400</v>
      </c>
      <c r="E174" s="7">
        <f>E192</f>
        <v>400</v>
      </c>
      <c r="F174" s="7">
        <f>F192</f>
        <v>400</v>
      </c>
    </row>
    <row r="175" spans="2:6" ht="15.75" thickBot="1">
      <c r="B175" s="5" t="s">
        <v>21</v>
      </c>
      <c r="C175" s="7" t="e">
        <f>C174/C173</f>
        <v>#DIV/0!</v>
      </c>
      <c r="D175" s="7">
        <f>D174/D173</f>
        <v>80</v>
      </c>
      <c r="E175" s="7">
        <f>E174/E173</f>
        <v>80</v>
      </c>
      <c r="F175" s="7">
        <f>F174/F173</f>
        <v>80</v>
      </c>
    </row>
    <row r="176" spans="2:11" ht="15.75" thickBot="1">
      <c r="B176" s="5" t="s">
        <v>14</v>
      </c>
      <c r="C176" s="103" t="s">
        <v>20</v>
      </c>
      <c r="D176" s="9" t="e">
        <f>D173/C173-1</f>
        <v>#DIV/0!</v>
      </c>
      <c r="E176" s="9">
        <f aca="true" t="shared" si="4" ref="E176:F178">E173/D173-1</f>
        <v>0</v>
      </c>
      <c r="F176" s="9">
        <f t="shared" si="4"/>
        <v>0</v>
      </c>
      <c r="H176" s="11"/>
      <c r="I176" s="11"/>
      <c r="J176" s="11"/>
      <c r="K176" s="11"/>
    </row>
    <row r="177" spans="2:6" ht="15.75" thickBot="1">
      <c r="B177" s="5" t="s">
        <v>15</v>
      </c>
      <c r="C177" s="103" t="s">
        <v>20</v>
      </c>
      <c r="D177" s="9" t="e">
        <f>D174/C174-1</f>
        <v>#DIV/0!</v>
      </c>
      <c r="E177" s="9">
        <f t="shared" si="4"/>
        <v>0</v>
      </c>
      <c r="F177" s="9">
        <f t="shared" si="4"/>
        <v>0</v>
      </c>
    </row>
    <row r="178" spans="2:6" ht="15.75" thickBot="1">
      <c r="B178" s="5" t="s">
        <v>16</v>
      </c>
      <c r="C178" s="103" t="s">
        <v>20</v>
      </c>
      <c r="D178" s="9" t="e">
        <f>D175/C175-1</f>
        <v>#DIV/0!</v>
      </c>
      <c r="E178" s="9">
        <f t="shared" si="4"/>
        <v>0</v>
      </c>
      <c r="F178" s="9">
        <f t="shared" si="4"/>
        <v>0</v>
      </c>
    </row>
    <row r="179" spans="2:6" ht="15.75" thickBot="1">
      <c r="B179" s="158" t="s">
        <v>113</v>
      </c>
      <c r="C179" s="159"/>
      <c r="D179" s="159"/>
      <c r="E179" s="159"/>
      <c r="F179" s="160"/>
    </row>
    <row r="180" spans="2:6" ht="12.75" customHeight="1">
      <c r="B180" s="144"/>
      <c r="C180" s="20">
        <v>2022</v>
      </c>
      <c r="D180" s="20">
        <v>2023</v>
      </c>
      <c r="E180" s="20">
        <v>2024</v>
      </c>
      <c r="F180" s="20">
        <v>2025</v>
      </c>
    </row>
    <row r="181" spans="2:6" ht="9" customHeight="1" thickBot="1">
      <c r="B181" s="145"/>
      <c r="C181" s="21" t="s">
        <v>5</v>
      </c>
      <c r="D181" s="21" t="s">
        <v>6</v>
      </c>
      <c r="E181" s="21" t="s">
        <v>6</v>
      </c>
      <c r="F181" s="21" t="s">
        <v>6</v>
      </c>
    </row>
    <row r="182" spans="2:6" ht="15.75" thickBot="1">
      <c r="B182" s="1" t="s">
        <v>93</v>
      </c>
      <c r="C182" s="10">
        <f>C183+C184+C185+C186</f>
        <v>0</v>
      </c>
      <c r="D182" s="10">
        <f>D183+D184+D185+D186</f>
        <v>0</v>
      </c>
      <c r="E182" s="10">
        <f>E183+E184+E185+E186</f>
        <v>0</v>
      </c>
      <c r="F182" s="10">
        <f>F183+F184+F185+F186</f>
        <v>0</v>
      </c>
    </row>
    <row r="183" spans="2:6" ht="15.75" thickBot="1">
      <c r="B183" s="12" t="s">
        <v>103</v>
      </c>
      <c r="C183" s="10"/>
      <c r="D183" s="10"/>
      <c r="E183" s="10"/>
      <c r="F183" s="10"/>
    </row>
    <row r="184" spans="2:6" ht="15.75" thickBot="1">
      <c r="B184" s="12" t="s">
        <v>109</v>
      </c>
      <c r="C184" s="10"/>
      <c r="D184" s="10"/>
      <c r="E184" s="10"/>
      <c r="F184" s="10"/>
    </row>
    <row r="185" spans="2:6" ht="15.75" thickBot="1">
      <c r="B185" s="12" t="s">
        <v>110</v>
      </c>
      <c r="C185" s="10"/>
      <c r="D185" s="10"/>
      <c r="E185" s="10"/>
      <c r="F185" s="10"/>
    </row>
    <row r="186" spans="2:6" ht="15.75" thickBot="1">
      <c r="B186" s="12" t="s">
        <v>111</v>
      </c>
      <c r="C186" s="10"/>
      <c r="D186" s="10"/>
      <c r="E186" s="10"/>
      <c r="F186" s="10"/>
    </row>
    <row r="187" spans="2:6" ht="15.75" thickBot="1">
      <c r="B187" s="1" t="s">
        <v>94</v>
      </c>
      <c r="C187" s="13">
        <f>C188+C189+C190+C191</f>
        <v>0</v>
      </c>
      <c r="D187" s="13">
        <f>D188+D189+D190+D191</f>
        <v>400</v>
      </c>
      <c r="E187" s="13">
        <f>E188+E189+E190+E191</f>
        <v>400</v>
      </c>
      <c r="F187" s="13">
        <f>F188+F189+F190+F191</f>
        <v>400</v>
      </c>
    </row>
    <row r="188" spans="2:6" ht="15.75" thickBot="1">
      <c r="B188" s="12" t="s">
        <v>103</v>
      </c>
      <c r="C188" s="13">
        <v>0</v>
      </c>
      <c r="D188" s="8">
        <v>400</v>
      </c>
      <c r="E188" s="10">
        <v>400</v>
      </c>
      <c r="F188" s="10">
        <v>400</v>
      </c>
    </row>
    <row r="189" spans="2:6" ht="15.75" thickBot="1">
      <c r="B189" s="12" t="s">
        <v>109</v>
      </c>
      <c r="C189" s="13"/>
      <c r="D189" s="10"/>
      <c r="E189" s="10"/>
      <c r="F189" s="10"/>
    </row>
    <row r="190" spans="2:6" ht="15.75" thickBot="1">
      <c r="B190" s="12" t="s">
        <v>110</v>
      </c>
      <c r="C190" s="13"/>
      <c r="D190" s="10"/>
      <c r="E190" s="10"/>
      <c r="F190" s="10"/>
    </row>
    <row r="191" spans="2:6" ht="15.75" thickBot="1">
      <c r="B191" s="12" t="s">
        <v>111</v>
      </c>
      <c r="C191" s="13"/>
      <c r="D191" s="10"/>
      <c r="E191" s="10"/>
      <c r="F191" s="10"/>
    </row>
    <row r="192" spans="2:6" ht="15.75" thickBot="1">
      <c r="B192" s="115" t="s">
        <v>114</v>
      </c>
      <c r="C192" s="13">
        <f>C182+C187</f>
        <v>0</v>
      </c>
      <c r="D192" s="13">
        <f>D182+D187</f>
        <v>400</v>
      </c>
      <c r="E192" s="13">
        <f>E182+E187</f>
        <v>400</v>
      </c>
      <c r="F192" s="13">
        <f>F182+F187</f>
        <v>400</v>
      </c>
    </row>
    <row r="193" spans="2:6" ht="61.5" customHeight="1" thickBot="1">
      <c r="B193" s="22" t="s">
        <v>159</v>
      </c>
      <c r="C193" s="22" t="s">
        <v>167</v>
      </c>
      <c r="D193" s="117" t="s">
        <v>107</v>
      </c>
      <c r="E193" s="192" t="s">
        <v>168</v>
      </c>
      <c r="F193" s="193"/>
    </row>
    <row r="194" spans="2:6" ht="26.25" customHeight="1" thickBot="1">
      <c r="B194" s="5" t="s">
        <v>9</v>
      </c>
      <c r="C194" s="152" t="s">
        <v>161</v>
      </c>
      <c r="D194" s="153"/>
      <c r="E194" s="153"/>
      <c r="F194" s="154"/>
    </row>
    <row r="195" spans="2:6" ht="15.75" thickBot="1">
      <c r="B195" s="5" t="s">
        <v>12</v>
      </c>
      <c r="C195" s="155" t="s">
        <v>162</v>
      </c>
      <c r="D195" s="156"/>
      <c r="E195" s="156"/>
      <c r="F195" s="157"/>
    </row>
    <row r="196" spans="2:6" ht="15">
      <c r="B196" s="144"/>
      <c r="C196" s="20">
        <v>2022</v>
      </c>
      <c r="D196" s="20">
        <v>2023</v>
      </c>
      <c r="E196" s="20">
        <v>2024</v>
      </c>
      <c r="F196" s="20">
        <v>2025</v>
      </c>
    </row>
    <row r="197" spans="2:6" ht="15.75" thickBot="1">
      <c r="B197" s="145"/>
      <c r="C197" s="21" t="s">
        <v>5</v>
      </c>
      <c r="D197" s="21" t="s">
        <v>6</v>
      </c>
      <c r="E197" s="21" t="s">
        <v>6</v>
      </c>
      <c r="F197" s="21" t="s">
        <v>6</v>
      </c>
    </row>
    <row r="198" spans="2:6" ht="15.75" thickBot="1">
      <c r="B198" s="5" t="s">
        <v>8</v>
      </c>
      <c r="C198" s="5">
        <v>1</v>
      </c>
      <c r="D198" s="5">
        <v>0</v>
      </c>
      <c r="E198" s="5">
        <v>0</v>
      </c>
      <c r="F198" s="5">
        <v>0</v>
      </c>
    </row>
    <row r="199" spans="2:6" ht="15.75" thickBot="1">
      <c r="B199" s="5" t="s">
        <v>13</v>
      </c>
      <c r="C199" s="7">
        <f>C217</f>
        <v>2436</v>
      </c>
      <c r="D199" s="7">
        <f>D217</f>
        <v>0</v>
      </c>
      <c r="E199" s="7">
        <f>E217</f>
        <v>0</v>
      </c>
      <c r="F199" s="7">
        <f>F217</f>
        <v>0</v>
      </c>
    </row>
    <row r="200" spans="2:6" ht="15.75" thickBot="1">
      <c r="B200" s="5" t="s">
        <v>21</v>
      </c>
      <c r="C200" s="7">
        <f>C199/C198</f>
        <v>2436</v>
      </c>
      <c r="D200" s="7" t="e">
        <f>D199/D198</f>
        <v>#DIV/0!</v>
      </c>
      <c r="E200" s="7" t="e">
        <f>E199/E198</f>
        <v>#DIV/0!</v>
      </c>
      <c r="F200" s="7" t="e">
        <f>F199/F198</f>
        <v>#DIV/0!</v>
      </c>
    </row>
    <row r="201" spans="2:11" ht="15.75" thickBot="1">
      <c r="B201" s="5" t="s">
        <v>14</v>
      </c>
      <c r="C201" s="103" t="s">
        <v>20</v>
      </c>
      <c r="D201" s="9">
        <f>D198/C198-1</f>
        <v>-1</v>
      </c>
      <c r="E201" s="9" t="e">
        <f aca="true" t="shared" si="5" ref="E201:F203">E198/D198-1</f>
        <v>#DIV/0!</v>
      </c>
      <c r="F201" s="9" t="e">
        <f t="shared" si="5"/>
        <v>#DIV/0!</v>
      </c>
      <c r="H201" s="11"/>
      <c r="I201" s="11"/>
      <c r="J201" s="11"/>
      <c r="K201" s="11"/>
    </row>
    <row r="202" spans="2:6" ht="15.75" thickBot="1">
      <c r="B202" s="5" t="s">
        <v>15</v>
      </c>
      <c r="C202" s="103" t="s">
        <v>20</v>
      </c>
      <c r="D202" s="9">
        <f>D199/C199-1</f>
        <v>-1</v>
      </c>
      <c r="E202" s="9" t="e">
        <f t="shared" si="5"/>
        <v>#DIV/0!</v>
      </c>
      <c r="F202" s="9" t="e">
        <f t="shared" si="5"/>
        <v>#DIV/0!</v>
      </c>
    </row>
    <row r="203" spans="2:6" ht="15.75" thickBot="1">
      <c r="B203" s="5" t="s">
        <v>16</v>
      </c>
      <c r="C203" s="103" t="s">
        <v>20</v>
      </c>
      <c r="D203" s="9" t="e">
        <f>D200/C200-1</f>
        <v>#DIV/0!</v>
      </c>
      <c r="E203" s="9" t="e">
        <f t="shared" si="5"/>
        <v>#DIV/0!</v>
      </c>
      <c r="F203" s="9" t="e">
        <f t="shared" si="5"/>
        <v>#DIV/0!</v>
      </c>
    </row>
    <row r="204" spans="2:6" ht="15.75" thickBot="1">
      <c r="B204" s="158" t="s">
        <v>160</v>
      </c>
      <c r="C204" s="159"/>
      <c r="D204" s="159"/>
      <c r="E204" s="159"/>
      <c r="F204" s="160"/>
    </row>
    <row r="205" spans="2:6" ht="15">
      <c r="B205" s="144"/>
      <c r="C205" s="20">
        <v>2022</v>
      </c>
      <c r="D205" s="20">
        <v>2023</v>
      </c>
      <c r="E205" s="20">
        <v>2024</v>
      </c>
      <c r="F205" s="20">
        <v>2025</v>
      </c>
    </row>
    <row r="206" spans="2:6" ht="15.75" thickBot="1">
      <c r="B206" s="145"/>
      <c r="C206" s="21" t="s">
        <v>5</v>
      </c>
      <c r="D206" s="21" t="s">
        <v>6</v>
      </c>
      <c r="E206" s="21" t="s">
        <v>6</v>
      </c>
      <c r="F206" s="21" t="s">
        <v>6</v>
      </c>
    </row>
    <row r="207" spans="2:6" ht="15.75" thickBot="1">
      <c r="B207" s="1" t="s">
        <v>93</v>
      </c>
      <c r="C207" s="10">
        <f>C208+C209+C210+C211</f>
        <v>0</v>
      </c>
      <c r="D207" s="10">
        <f>D208+D209+D210+D211</f>
        <v>0</v>
      </c>
      <c r="E207" s="10">
        <f>E208+E209+E210+E211</f>
        <v>0</v>
      </c>
      <c r="F207" s="10">
        <f>F208+F209+F210+F211</f>
        <v>0</v>
      </c>
    </row>
    <row r="208" spans="2:6" ht="15.75" thickBot="1">
      <c r="B208" s="12" t="s">
        <v>103</v>
      </c>
      <c r="C208" s="10"/>
      <c r="D208" s="10"/>
      <c r="E208" s="10"/>
      <c r="F208" s="10"/>
    </row>
    <row r="209" spans="2:6" ht="15.75" thickBot="1">
      <c r="B209" s="12" t="s">
        <v>109</v>
      </c>
      <c r="C209" s="10"/>
      <c r="D209" s="10"/>
      <c r="E209" s="10"/>
      <c r="F209" s="10"/>
    </row>
    <row r="210" spans="2:6" ht="15.75" thickBot="1">
      <c r="B210" s="12" t="s">
        <v>110</v>
      </c>
      <c r="C210" s="10"/>
      <c r="D210" s="10"/>
      <c r="E210" s="10"/>
      <c r="F210" s="10"/>
    </row>
    <row r="211" spans="2:6" ht="15.75" thickBot="1">
      <c r="B211" s="12" t="s">
        <v>111</v>
      </c>
      <c r="C211" s="10"/>
      <c r="D211" s="10"/>
      <c r="E211" s="10"/>
      <c r="F211" s="10"/>
    </row>
    <row r="212" spans="2:6" ht="15.75" thickBot="1">
      <c r="B212" s="1" t="s">
        <v>94</v>
      </c>
      <c r="C212" s="13">
        <f>C213+C214+C215+C216</f>
        <v>2436</v>
      </c>
      <c r="D212" s="13">
        <f>D213+D214+D215+D216</f>
        <v>0</v>
      </c>
      <c r="E212" s="13">
        <f>E213+E214+E215+E216</f>
        <v>0</v>
      </c>
      <c r="F212" s="13">
        <f>F213+F214+F215+F216</f>
        <v>0</v>
      </c>
    </row>
    <row r="213" spans="2:6" ht="15.75" thickBot="1">
      <c r="B213" s="12" t="s">
        <v>103</v>
      </c>
      <c r="C213" s="13">
        <v>2436</v>
      </c>
      <c r="D213" s="10">
        <v>0</v>
      </c>
      <c r="E213" s="10">
        <v>0</v>
      </c>
      <c r="F213" s="10">
        <v>0</v>
      </c>
    </row>
    <row r="214" spans="2:6" ht="15.75" thickBot="1">
      <c r="B214" s="12" t="s">
        <v>109</v>
      </c>
      <c r="C214" s="13"/>
      <c r="D214" s="10"/>
      <c r="E214" s="10"/>
      <c r="F214" s="10"/>
    </row>
    <row r="215" spans="2:6" ht="15.75" thickBot="1">
      <c r="B215" s="12" t="s">
        <v>110</v>
      </c>
      <c r="C215" s="13"/>
      <c r="D215" s="10"/>
      <c r="E215" s="10"/>
      <c r="F215" s="10"/>
    </row>
    <row r="216" spans="2:6" ht="15.75" thickBot="1">
      <c r="B216" s="12" t="s">
        <v>111</v>
      </c>
      <c r="C216" s="13"/>
      <c r="D216" s="10"/>
      <c r="E216" s="10"/>
      <c r="F216" s="10"/>
    </row>
    <row r="217" spans="2:6" ht="15.75" thickBot="1">
      <c r="B217" s="23" t="s">
        <v>115</v>
      </c>
      <c r="C217" s="13">
        <f>C207+C212</f>
        <v>2436</v>
      </c>
      <c r="D217" s="13">
        <f>D207+D212</f>
        <v>0</v>
      </c>
      <c r="E217" s="13">
        <f>E207+E212</f>
        <v>0</v>
      </c>
      <c r="F217" s="13">
        <f>F207+F212</f>
        <v>0</v>
      </c>
    </row>
    <row r="218" spans="2:6" ht="20.25" customHeight="1" thickBot="1">
      <c r="B218" s="120" t="s">
        <v>26</v>
      </c>
      <c r="C218" s="149"/>
      <c r="D218" s="150"/>
      <c r="E218" s="150"/>
      <c r="F218" s="151"/>
    </row>
    <row r="219" spans="2:6" ht="34.5" hidden="1" thickBot="1">
      <c r="B219" s="22" t="s">
        <v>116</v>
      </c>
      <c r="C219" s="116"/>
      <c r="D219" s="117" t="s">
        <v>107</v>
      </c>
      <c r="E219" s="118"/>
      <c r="F219" s="119"/>
    </row>
    <row r="220" spans="2:6" ht="17.25" customHeight="1" hidden="1" thickBot="1">
      <c r="B220" s="5" t="s">
        <v>9</v>
      </c>
      <c r="C220" s="152"/>
      <c r="D220" s="153"/>
      <c r="E220" s="153"/>
      <c r="F220" s="154"/>
    </row>
    <row r="221" spans="2:6" ht="15.75" hidden="1" thickBot="1">
      <c r="B221" s="5" t="s">
        <v>12</v>
      </c>
      <c r="C221" s="174"/>
      <c r="D221" s="156"/>
      <c r="E221" s="156"/>
      <c r="F221" s="157"/>
    </row>
    <row r="222" spans="2:6" ht="12.75" customHeight="1" hidden="1">
      <c r="B222" s="144"/>
      <c r="C222" s="20">
        <v>2019</v>
      </c>
      <c r="D222" s="20">
        <v>2020</v>
      </c>
      <c r="E222" s="20">
        <v>2021</v>
      </c>
      <c r="F222" s="20">
        <v>2022</v>
      </c>
    </row>
    <row r="223" spans="2:6" ht="9" customHeight="1" hidden="1" thickBot="1">
      <c r="B223" s="145"/>
      <c r="C223" s="21" t="s">
        <v>5</v>
      </c>
      <c r="D223" s="21" t="s">
        <v>6</v>
      </c>
      <c r="E223" s="21" t="s">
        <v>6</v>
      </c>
      <c r="F223" s="21" t="s">
        <v>6</v>
      </c>
    </row>
    <row r="224" spans="2:6" ht="15.75" hidden="1" thickBot="1">
      <c r="B224" s="5" t="s">
        <v>8</v>
      </c>
      <c r="C224" s="5">
        <v>0</v>
      </c>
      <c r="D224" s="103">
        <v>0</v>
      </c>
      <c r="E224" s="103">
        <v>0</v>
      </c>
      <c r="F224" s="5">
        <v>0</v>
      </c>
    </row>
    <row r="225" spans="2:6" ht="15.75" hidden="1" thickBot="1">
      <c r="B225" s="5" t="s">
        <v>13</v>
      </c>
      <c r="C225" s="7">
        <f>C243</f>
        <v>0</v>
      </c>
      <c r="D225" s="7">
        <f>D243</f>
        <v>0</v>
      </c>
      <c r="E225" s="7">
        <f>E243</f>
        <v>0</v>
      </c>
      <c r="F225" s="7">
        <f>F243</f>
        <v>0</v>
      </c>
    </row>
    <row r="226" spans="2:6" ht="15.75" hidden="1" thickBot="1">
      <c r="B226" s="5" t="s">
        <v>21</v>
      </c>
      <c r="C226" s="7" t="e">
        <f>C225/C224</f>
        <v>#DIV/0!</v>
      </c>
      <c r="D226" s="7" t="e">
        <f>D225/D224</f>
        <v>#DIV/0!</v>
      </c>
      <c r="E226" s="7" t="e">
        <f>E225/E224</f>
        <v>#DIV/0!</v>
      </c>
      <c r="F226" s="7" t="e">
        <f>F225/F224</f>
        <v>#DIV/0!</v>
      </c>
    </row>
    <row r="227" spans="2:11" ht="15.75" hidden="1" thickBot="1">
      <c r="B227" s="5" t="s">
        <v>14</v>
      </c>
      <c r="C227" s="103" t="s">
        <v>20</v>
      </c>
      <c r="D227" s="9" t="e">
        <f>D224/C224-1</f>
        <v>#DIV/0!</v>
      </c>
      <c r="E227" s="9" t="e">
        <f aca="true" t="shared" si="6" ref="E227:F229">E224/D224-1</f>
        <v>#DIV/0!</v>
      </c>
      <c r="F227" s="9" t="e">
        <f t="shared" si="6"/>
        <v>#DIV/0!</v>
      </c>
      <c r="H227" s="11"/>
      <c r="I227" s="11"/>
      <c r="J227" s="11"/>
      <c r="K227" s="11"/>
    </row>
    <row r="228" spans="2:6" ht="15.75" hidden="1" thickBot="1">
      <c r="B228" s="5" t="s">
        <v>15</v>
      </c>
      <c r="C228" s="103" t="s">
        <v>20</v>
      </c>
      <c r="D228" s="9" t="e">
        <f>D225/C225-1</f>
        <v>#DIV/0!</v>
      </c>
      <c r="E228" s="9" t="e">
        <f t="shared" si="6"/>
        <v>#DIV/0!</v>
      </c>
      <c r="F228" s="9" t="e">
        <f t="shared" si="6"/>
        <v>#DIV/0!</v>
      </c>
    </row>
    <row r="229" spans="2:6" ht="15.75" hidden="1" thickBot="1">
      <c r="B229" s="5" t="s">
        <v>16</v>
      </c>
      <c r="C229" s="103" t="s">
        <v>20</v>
      </c>
      <c r="D229" s="9" t="e">
        <f>D226/C226-1</f>
        <v>#DIV/0!</v>
      </c>
      <c r="E229" s="9" t="e">
        <f t="shared" si="6"/>
        <v>#DIV/0!</v>
      </c>
      <c r="F229" s="9" t="e">
        <f t="shared" si="6"/>
        <v>#DIV/0!</v>
      </c>
    </row>
    <row r="230" spans="2:6" ht="15.75" hidden="1" thickBot="1">
      <c r="B230" s="158" t="s">
        <v>35</v>
      </c>
      <c r="C230" s="159"/>
      <c r="D230" s="159"/>
      <c r="E230" s="159"/>
      <c r="F230" s="160"/>
    </row>
    <row r="231" spans="2:6" ht="12.75" customHeight="1" hidden="1">
      <c r="B231" s="144"/>
      <c r="C231" s="20">
        <v>2019</v>
      </c>
      <c r="D231" s="20">
        <v>2020</v>
      </c>
      <c r="E231" s="20">
        <v>2021</v>
      </c>
      <c r="F231" s="20">
        <v>2022</v>
      </c>
    </row>
    <row r="232" spans="2:6" ht="9" customHeight="1" hidden="1" thickBot="1">
      <c r="B232" s="145"/>
      <c r="C232" s="21" t="s">
        <v>5</v>
      </c>
      <c r="D232" s="21" t="s">
        <v>6</v>
      </c>
      <c r="E232" s="21" t="s">
        <v>6</v>
      </c>
      <c r="F232" s="21" t="s">
        <v>6</v>
      </c>
    </row>
    <row r="233" spans="2:6" ht="15.75" hidden="1" thickBot="1">
      <c r="B233" s="1" t="s">
        <v>93</v>
      </c>
      <c r="C233" s="10">
        <f>C234+C235+C236+C237</f>
        <v>0</v>
      </c>
      <c r="D233" s="10">
        <f>D234+D235+D236+D237</f>
        <v>0</v>
      </c>
      <c r="E233" s="10">
        <f>E234+E235+E236+E237</f>
        <v>0</v>
      </c>
      <c r="F233" s="10">
        <f>F234+F235+F236+F237</f>
        <v>0</v>
      </c>
    </row>
    <row r="234" spans="2:6" ht="15.75" hidden="1" thickBot="1">
      <c r="B234" s="12" t="s">
        <v>103</v>
      </c>
      <c r="C234" s="10"/>
      <c r="D234" s="10"/>
      <c r="E234" s="10"/>
      <c r="F234" s="10"/>
    </row>
    <row r="235" spans="2:6" ht="15.75" hidden="1" thickBot="1">
      <c r="B235" s="12" t="s">
        <v>109</v>
      </c>
      <c r="C235" s="10"/>
      <c r="D235" s="10"/>
      <c r="E235" s="10"/>
      <c r="F235" s="10"/>
    </row>
    <row r="236" spans="2:6" ht="15.75" hidden="1" thickBot="1">
      <c r="B236" s="12" t="s">
        <v>110</v>
      </c>
      <c r="C236" s="10"/>
      <c r="D236" s="10"/>
      <c r="E236" s="10"/>
      <c r="F236" s="10"/>
    </row>
    <row r="237" spans="2:6" ht="15.75" hidden="1" thickBot="1">
      <c r="B237" s="12" t="s">
        <v>111</v>
      </c>
      <c r="C237" s="10"/>
      <c r="D237" s="10"/>
      <c r="E237" s="10"/>
      <c r="F237" s="10"/>
    </row>
    <row r="238" spans="2:6" ht="15.75" hidden="1" thickBot="1">
      <c r="B238" s="1" t="s">
        <v>94</v>
      </c>
      <c r="C238" s="13">
        <f>C239+C240+C241+C242</f>
        <v>0</v>
      </c>
      <c r="D238" s="13">
        <f>D239+D240+D241+D242</f>
        <v>0</v>
      </c>
      <c r="E238" s="13">
        <f>E239+E240+E241+E242</f>
        <v>0</v>
      </c>
      <c r="F238" s="13">
        <f>F239+F240+F241+F242</f>
        <v>0</v>
      </c>
    </row>
    <row r="239" spans="2:6" ht="15.75" hidden="1" thickBot="1">
      <c r="B239" s="12" t="s">
        <v>103</v>
      </c>
      <c r="C239" s="13"/>
      <c r="D239" s="13">
        <v>0</v>
      </c>
      <c r="E239" s="13">
        <v>0</v>
      </c>
      <c r="F239" s="13"/>
    </row>
    <row r="240" spans="2:6" ht="15.75" hidden="1" thickBot="1">
      <c r="B240" s="12" t="s">
        <v>109</v>
      </c>
      <c r="C240" s="13"/>
      <c r="D240" s="13"/>
      <c r="E240" s="13"/>
      <c r="F240" s="13"/>
    </row>
    <row r="241" spans="2:6" ht="15.75" hidden="1" thickBot="1">
      <c r="B241" s="12" t="s">
        <v>110</v>
      </c>
      <c r="C241" s="13"/>
      <c r="D241" s="13"/>
      <c r="E241" s="13"/>
      <c r="F241" s="13"/>
    </row>
    <row r="242" spans="2:6" ht="15.75" hidden="1" thickBot="1">
      <c r="B242" s="12" t="s">
        <v>111</v>
      </c>
      <c r="C242" s="13"/>
      <c r="D242" s="13"/>
      <c r="E242" s="13"/>
      <c r="F242" s="13"/>
    </row>
    <row r="243" spans="2:6" ht="15" customHeight="1" hidden="1" thickBot="1">
      <c r="B243" s="23" t="s">
        <v>32</v>
      </c>
      <c r="C243" s="13">
        <f>C233+C238</f>
        <v>0</v>
      </c>
      <c r="D243" s="13">
        <f>D233+D238</f>
        <v>0</v>
      </c>
      <c r="E243" s="13">
        <f>E233+E238</f>
        <v>0</v>
      </c>
      <c r="F243" s="13">
        <f>F233+F238</f>
        <v>0</v>
      </c>
    </row>
    <row r="244" spans="2:6" ht="15.75" hidden="1" thickBot="1">
      <c r="B244" s="168" t="s">
        <v>90</v>
      </c>
      <c r="C244" s="169"/>
      <c r="D244" s="169"/>
      <c r="E244" s="169"/>
      <c r="F244" s="170"/>
    </row>
    <row r="245" spans="2:6" ht="15.75" hidden="1" thickBot="1">
      <c r="B245" s="168" t="s">
        <v>95</v>
      </c>
      <c r="C245" s="169"/>
      <c r="D245" s="169"/>
      <c r="E245" s="169"/>
      <c r="F245" s="170"/>
    </row>
    <row r="246" spans="2:6" ht="15.75" hidden="1" thickBot="1">
      <c r="B246" s="22" t="s">
        <v>98</v>
      </c>
      <c r="C246" s="171"/>
      <c r="D246" s="172"/>
      <c r="E246" s="172"/>
      <c r="F246" s="173"/>
    </row>
    <row r="247" spans="2:11" ht="30.75" customHeight="1" hidden="1" thickBot="1">
      <c r="B247" s="22" t="s">
        <v>106</v>
      </c>
      <c r="C247" s="22"/>
      <c r="D247" s="113" t="s">
        <v>107</v>
      </c>
      <c r="E247" s="150"/>
      <c r="F247" s="151"/>
      <c r="H247" s="161" t="s">
        <v>108</v>
      </c>
      <c r="I247" s="162"/>
      <c r="J247" s="162"/>
      <c r="K247" s="162"/>
    </row>
    <row r="248" spans="2:11" ht="15.75" hidden="1" thickBot="1">
      <c r="B248" s="114"/>
      <c r="C248" s="149"/>
      <c r="D248" s="167"/>
      <c r="E248" s="150"/>
      <c r="F248" s="151"/>
      <c r="H248" s="163"/>
      <c r="I248" s="164"/>
      <c r="J248" s="164"/>
      <c r="K248" s="164"/>
    </row>
    <row r="249" spans="2:11" ht="17.25" customHeight="1" hidden="1" thickBot="1">
      <c r="B249" s="5" t="s">
        <v>9</v>
      </c>
      <c r="C249" s="152"/>
      <c r="D249" s="153"/>
      <c r="E249" s="153"/>
      <c r="F249" s="154"/>
      <c r="H249" s="165"/>
      <c r="I249" s="166"/>
      <c r="J249" s="166"/>
      <c r="K249" s="166"/>
    </row>
    <row r="250" spans="2:6" ht="15.75" hidden="1" thickBot="1">
      <c r="B250" s="5" t="s">
        <v>12</v>
      </c>
      <c r="C250" s="155"/>
      <c r="D250" s="156"/>
      <c r="E250" s="156"/>
      <c r="F250" s="157"/>
    </row>
    <row r="251" spans="2:6" ht="12.75" customHeight="1" hidden="1" thickBot="1">
      <c r="B251" s="144"/>
      <c r="C251" s="20">
        <v>2019</v>
      </c>
      <c r="D251" s="20">
        <v>2020</v>
      </c>
      <c r="E251" s="20">
        <v>2021</v>
      </c>
      <c r="F251" s="20">
        <v>2022</v>
      </c>
    </row>
    <row r="252" spans="2:6" ht="9" customHeight="1" hidden="1" thickBot="1">
      <c r="B252" s="145"/>
      <c r="C252" s="21" t="s">
        <v>5</v>
      </c>
      <c r="D252" s="21" t="s">
        <v>6</v>
      </c>
      <c r="E252" s="21" t="s">
        <v>6</v>
      </c>
      <c r="F252" s="21" t="s">
        <v>6</v>
      </c>
    </row>
    <row r="253" spans="2:6" ht="15.75" hidden="1" thickBot="1">
      <c r="B253" s="5" t="s">
        <v>8</v>
      </c>
      <c r="C253" s="7"/>
      <c r="D253" s="7"/>
      <c r="E253" s="7"/>
      <c r="F253" s="7"/>
    </row>
    <row r="254" spans="2:6" ht="15.75" hidden="1" thickBot="1">
      <c r="B254" s="5" t="s">
        <v>13</v>
      </c>
      <c r="C254" s="7">
        <f>C317-C279</f>
        <v>0</v>
      </c>
      <c r="D254" s="7">
        <f>D317-D279</f>
        <v>0</v>
      </c>
      <c r="E254" s="7">
        <f>E317-E279</f>
        <v>0</v>
      </c>
      <c r="F254" s="7">
        <f>F272</f>
        <v>0</v>
      </c>
    </row>
    <row r="255" spans="2:6" ht="15.75" hidden="1" thickBot="1">
      <c r="B255" s="5" t="s">
        <v>21</v>
      </c>
      <c r="C255" s="7" t="e">
        <f>C254/C253</f>
        <v>#DIV/0!</v>
      </c>
      <c r="D255" s="7" t="e">
        <f>D254/D253</f>
        <v>#DIV/0!</v>
      </c>
      <c r="E255" s="7" t="e">
        <f>E254/E253</f>
        <v>#DIV/0!</v>
      </c>
      <c r="F255" s="7" t="e">
        <f>F254/F253</f>
        <v>#DIV/0!</v>
      </c>
    </row>
    <row r="256" spans="2:11" ht="15.75" hidden="1" thickBot="1">
      <c r="B256" s="5" t="s">
        <v>14</v>
      </c>
      <c r="C256" s="103" t="s">
        <v>20</v>
      </c>
      <c r="D256" s="9" t="e">
        <f>D253/C253-1</f>
        <v>#DIV/0!</v>
      </c>
      <c r="E256" s="9" t="e">
        <f aca="true" t="shared" si="7" ref="E256:F258">E253/D253-1</f>
        <v>#DIV/0!</v>
      </c>
      <c r="F256" s="9" t="e">
        <f t="shared" si="7"/>
        <v>#DIV/0!</v>
      </c>
      <c r="H256" s="11"/>
      <c r="I256" s="11"/>
      <c r="J256" s="11"/>
      <c r="K256" s="11"/>
    </row>
    <row r="257" spans="2:6" ht="15.75" hidden="1" thickBot="1">
      <c r="B257" s="5" t="s">
        <v>15</v>
      </c>
      <c r="C257" s="103" t="s">
        <v>20</v>
      </c>
      <c r="D257" s="9" t="e">
        <f>D254/C254-1</f>
        <v>#DIV/0!</v>
      </c>
      <c r="E257" s="9" t="e">
        <f t="shared" si="7"/>
        <v>#DIV/0!</v>
      </c>
      <c r="F257" s="9" t="e">
        <f t="shared" si="7"/>
        <v>#DIV/0!</v>
      </c>
    </row>
    <row r="258" spans="2:6" ht="15.75" hidden="1" thickBot="1">
      <c r="B258" s="5" t="s">
        <v>16</v>
      </c>
      <c r="C258" s="103" t="s">
        <v>20</v>
      </c>
      <c r="D258" s="9" t="e">
        <f>D255/C255-1</f>
        <v>#DIV/0!</v>
      </c>
      <c r="E258" s="9" t="e">
        <f t="shared" si="7"/>
        <v>#DIV/0!</v>
      </c>
      <c r="F258" s="9" t="e">
        <f t="shared" si="7"/>
        <v>#DIV/0!</v>
      </c>
    </row>
    <row r="259" spans="2:6" ht="15.75" hidden="1" thickBot="1">
      <c r="B259" s="158" t="s">
        <v>34</v>
      </c>
      <c r="C259" s="159"/>
      <c r="D259" s="159"/>
      <c r="E259" s="159"/>
      <c r="F259" s="160"/>
    </row>
    <row r="260" spans="2:6" ht="12.75" customHeight="1" hidden="1" thickBot="1">
      <c r="B260" s="144"/>
      <c r="C260" s="20">
        <v>2019</v>
      </c>
      <c r="D260" s="20">
        <v>2020</v>
      </c>
      <c r="E260" s="20">
        <v>2021</v>
      </c>
      <c r="F260" s="20">
        <v>2022</v>
      </c>
    </row>
    <row r="261" spans="2:6" ht="9" customHeight="1" hidden="1" thickBot="1">
      <c r="B261" s="145"/>
      <c r="C261" s="21" t="s">
        <v>5</v>
      </c>
      <c r="D261" s="21" t="s">
        <v>6</v>
      </c>
      <c r="E261" s="21" t="s">
        <v>6</v>
      </c>
      <c r="F261" s="21" t="s">
        <v>6</v>
      </c>
    </row>
    <row r="262" spans="2:6" ht="15.75" hidden="1" thickBot="1">
      <c r="B262" s="1" t="s">
        <v>93</v>
      </c>
      <c r="C262" s="10">
        <f>C263+C264+C265+C266</f>
        <v>0</v>
      </c>
      <c r="D262" s="10">
        <f>D263+D264+D265+D266</f>
        <v>0</v>
      </c>
      <c r="E262" s="10">
        <f>E263+E264+E265+E266</f>
        <v>0</v>
      </c>
      <c r="F262" s="10">
        <f>F263+F264+F265+F266</f>
        <v>0</v>
      </c>
    </row>
    <row r="263" spans="2:6" ht="15.75" hidden="1" thickBot="1">
      <c r="B263" s="12" t="s">
        <v>103</v>
      </c>
      <c r="C263" s="10"/>
      <c r="D263" s="10"/>
      <c r="E263" s="10"/>
      <c r="F263" s="10"/>
    </row>
    <row r="264" spans="2:6" ht="15.75" hidden="1" thickBot="1">
      <c r="B264" s="12" t="s">
        <v>109</v>
      </c>
      <c r="C264" s="10"/>
      <c r="D264" s="10"/>
      <c r="E264" s="10"/>
      <c r="F264" s="10"/>
    </row>
    <row r="265" spans="2:6" ht="15.75" hidden="1" thickBot="1">
      <c r="B265" s="12" t="s">
        <v>110</v>
      </c>
      <c r="C265" s="10"/>
      <c r="D265" s="10"/>
      <c r="E265" s="10"/>
      <c r="F265" s="10"/>
    </row>
    <row r="266" spans="2:6" ht="15.75" hidden="1" thickBot="1">
      <c r="B266" s="12" t="s">
        <v>111</v>
      </c>
      <c r="C266" s="10"/>
      <c r="D266" s="10"/>
      <c r="E266" s="10"/>
      <c r="F266" s="10"/>
    </row>
    <row r="267" spans="2:6" ht="15.75" hidden="1" thickBot="1">
      <c r="B267" s="1" t="s">
        <v>94</v>
      </c>
      <c r="C267" s="13">
        <f>C268+C269+C270+C271</f>
        <v>0</v>
      </c>
      <c r="D267" s="13">
        <f>D268+D269+D270+D271</f>
        <v>0</v>
      </c>
      <c r="E267" s="13">
        <f>E268+E269+E270+E271</f>
        <v>0</v>
      </c>
      <c r="F267" s="13">
        <f>F268+F269+F270+F271</f>
        <v>0</v>
      </c>
    </row>
    <row r="268" spans="2:6" ht="15.75" hidden="1" thickBot="1">
      <c r="B268" s="12" t="s">
        <v>103</v>
      </c>
      <c r="C268" s="13"/>
      <c r="D268" s="10"/>
      <c r="E268" s="10"/>
      <c r="F268" s="10">
        <v>0</v>
      </c>
    </row>
    <row r="269" spans="2:6" ht="15.75" hidden="1" thickBot="1">
      <c r="B269" s="12" t="s">
        <v>109</v>
      </c>
      <c r="C269" s="13"/>
      <c r="D269" s="10"/>
      <c r="E269" s="10"/>
      <c r="F269" s="10"/>
    </row>
    <row r="270" spans="2:6" ht="15.75" hidden="1" thickBot="1">
      <c r="B270" s="12" t="s">
        <v>110</v>
      </c>
      <c r="C270" s="13"/>
      <c r="D270" s="10"/>
      <c r="E270" s="10"/>
      <c r="F270" s="10"/>
    </row>
    <row r="271" spans="2:6" ht="6" customHeight="1" hidden="1" thickBot="1">
      <c r="B271" s="12" t="s">
        <v>111</v>
      </c>
      <c r="C271" s="13"/>
      <c r="D271" s="10"/>
      <c r="E271" s="10"/>
      <c r="F271" s="10"/>
    </row>
    <row r="272" spans="2:6" ht="15.75" hidden="1" thickBot="1">
      <c r="B272" s="115" t="s">
        <v>29</v>
      </c>
      <c r="C272" s="13">
        <f>C262+C267</f>
        <v>0</v>
      </c>
      <c r="D272" s="13">
        <f>D262+D267</f>
        <v>0</v>
      </c>
      <c r="E272" s="13">
        <f>E262+E267</f>
        <v>0</v>
      </c>
      <c r="F272" s="13">
        <f>F262+F267</f>
        <v>0</v>
      </c>
    </row>
    <row r="273" spans="2:6" ht="34.5" hidden="1" thickBot="1">
      <c r="B273" s="22" t="s">
        <v>112</v>
      </c>
      <c r="C273" s="22"/>
      <c r="D273" s="113" t="s">
        <v>107</v>
      </c>
      <c r="E273" s="150"/>
      <c r="F273" s="151"/>
    </row>
    <row r="274" spans="2:6" ht="17.25" customHeight="1" hidden="1" thickBot="1">
      <c r="B274" s="5" t="s">
        <v>9</v>
      </c>
      <c r="C274" s="152"/>
      <c r="D274" s="153"/>
      <c r="E274" s="153"/>
      <c r="F274" s="154"/>
    </row>
    <row r="275" spans="2:6" ht="15.75" hidden="1" thickBot="1">
      <c r="B275" s="5" t="s">
        <v>12</v>
      </c>
      <c r="C275" s="155"/>
      <c r="D275" s="156"/>
      <c r="E275" s="156"/>
      <c r="F275" s="157"/>
    </row>
    <row r="276" spans="2:6" ht="12.75" customHeight="1" hidden="1" thickBot="1">
      <c r="B276" s="144"/>
      <c r="C276" s="20">
        <v>2019</v>
      </c>
      <c r="D276" s="20">
        <v>2020</v>
      </c>
      <c r="E276" s="20">
        <v>2021</v>
      </c>
      <c r="F276" s="20">
        <v>2022</v>
      </c>
    </row>
    <row r="277" spans="2:6" ht="9" customHeight="1" hidden="1" thickBot="1">
      <c r="B277" s="145"/>
      <c r="C277" s="21" t="s">
        <v>5</v>
      </c>
      <c r="D277" s="21" t="s">
        <v>6</v>
      </c>
      <c r="E277" s="21" t="s">
        <v>6</v>
      </c>
      <c r="F277" s="21" t="s">
        <v>6</v>
      </c>
    </row>
    <row r="278" spans="2:6" ht="15.75" hidden="1" thickBot="1">
      <c r="B278" s="5" t="s">
        <v>8</v>
      </c>
      <c r="C278" s="5"/>
      <c r="D278" s="5"/>
      <c r="E278" s="5"/>
      <c r="F278" s="5"/>
    </row>
    <row r="279" spans="2:6" ht="15.75" hidden="1" thickBot="1">
      <c r="B279" s="5" t="s">
        <v>13</v>
      </c>
      <c r="C279" s="7"/>
      <c r="D279" s="7"/>
      <c r="E279" s="7"/>
      <c r="F279" s="7"/>
    </row>
    <row r="280" spans="2:6" ht="15.75" hidden="1" thickBot="1">
      <c r="B280" s="5" t="s">
        <v>21</v>
      </c>
      <c r="C280" s="7" t="e">
        <f>C279/C278</f>
        <v>#DIV/0!</v>
      </c>
      <c r="D280" s="7" t="e">
        <f>D279/D278</f>
        <v>#DIV/0!</v>
      </c>
      <c r="E280" s="7" t="e">
        <f>E279/E278</f>
        <v>#DIV/0!</v>
      </c>
      <c r="F280" s="7" t="e">
        <f>F279/F278</f>
        <v>#DIV/0!</v>
      </c>
    </row>
    <row r="281" spans="2:11" ht="15.75" hidden="1" thickBot="1">
      <c r="B281" s="5" t="s">
        <v>14</v>
      </c>
      <c r="C281" s="103" t="s">
        <v>20</v>
      </c>
      <c r="D281" s="9" t="e">
        <f>D278/C278-1</f>
        <v>#DIV/0!</v>
      </c>
      <c r="E281" s="9" t="e">
        <f aca="true" t="shared" si="8" ref="E281:F283">E278/D278-1</f>
        <v>#DIV/0!</v>
      </c>
      <c r="F281" s="9" t="e">
        <f t="shared" si="8"/>
        <v>#DIV/0!</v>
      </c>
      <c r="H281" s="11"/>
      <c r="I281" s="11"/>
      <c r="J281" s="11"/>
      <c r="K281" s="11"/>
    </row>
    <row r="282" spans="2:6" ht="15.75" hidden="1" thickBot="1">
      <c r="B282" s="5" t="s">
        <v>15</v>
      </c>
      <c r="C282" s="103" t="s">
        <v>20</v>
      </c>
      <c r="D282" s="9" t="e">
        <f>D279/C279-1</f>
        <v>#DIV/0!</v>
      </c>
      <c r="E282" s="9" t="e">
        <f t="shared" si="8"/>
        <v>#DIV/0!</v>
      </c>
      <c r="F282" s="9" t="e">
        <f t="shared" si="8"/>
        <v>#DIV/0!</v>
      </c>
    </row>
    <row r="283" spans="2:6" ht="15.75" hidden="1" thickBot="1">
      <c r="B283" s="5" t="s">
        <v>16</v>
      </c>
      <c r="C283" s="103" t="s">
        <v>20</v>
      </c>
      <c r="D283" s="9" t="e">
        <f>D280/C280-1</f>
        <v>#DIV/0!</v>
      </c>
      <c r="E283" s="9" t="e">
        <f t="shared" si="8"/>
        <v>#DIV/0!</v>
      </c>
      <c r="F283" s="9" t="e">
        <f t="shared" si="8"/>
        <v>#DIV/0!</v>
      </c>
    </row>
    <row r="284" spans="2:6" ht="15.75" hidden="1" thickBot="1">
      <c r="B284" s="158" t="s">
        <v>113</v>
      </c>
      <c r="C284" s="159"/>
      <c r="D284" s="159"/>
      <c r="E284" s="159"/>
      <c r="F284" s="160"/>
    </row>
    <row r="285" spans="2:6" ht="12.75" customHeight="1" hidden="1" thickBot="1">
      <c r="B285" s="144"/>
      <c r="C285" s="20">
        <v>2019</v>
      </c>
      <c r="D285" s="20">
        <v>2020</v>
      </c>
      <c r="E285" s="20">
        <v>2021</v>
      </c>
      <c r="F285" s="20">
        <v>2022</v>
      </c>
    </row>
    <row r="286" spans="2:6" ht="9" customHeight="1" hidden="1" thickBot="1">
      <c r="B286" s="145"/>
      <c r="C286" s="21" t="s">
        <v>5</v>
      </c>
      <c r="D286" s="21" t="s">
        <v>6</v>
      </c>
      <c r="E286" s="21" t="s">
        <v>6</v>
      </c>
      <c r="F286" s="21" t="s">
        <v>6</v>
      </c>
    </row>
    <row r="287" spans="2:6" ht="15.75" hidden="1" thickBot="1">
      <c r="B287" s="1" t="s">
        <v>93</v>
      </c>
      <c r="C287" s="10">
        <f>C288+C289+C290+C291</f>
        <v>0</v>
      </c>
      <c r="D287" s="10">
        <f>D288+D289+D290+D291</f>
        <v>0</v>
      </c>
      <c r="E287" s="10">
        <f>E288+E289+E290+E291</f>
        <v>0</v>
      </c>
      <c r="F287" s="10">
        <f>F288+F289+F290+F291</f>
        <v>0</v>
      </c>
    </row>
    <row r="288" spans="2:6" ht="15.75" hidden="1" thickBot="1">
      <c r="B288" s="12" t="s">
        <v>103</v>
      </c>
      <c r="C288" s="10"/>
      <c r="D288" s="10"/>
      <c r="E288" s="10"/>
      <c r="F288" s="10"/>
    </row>
    <row r="289" spans="2:6" ht="0.75" customHeight="1" hidden="1" thickBot="1">
      <c r="B289" s="12" t="s">
        <v>109</v>
      </c>
      <c r="C289" s="10"/>
      <c r="D289" s="10"/>
      <c r="E289" s="10"/>
      <c r="F289" s="10"/>
    </row>
    <row r="290" spans="2:6" ht="15.75" hidden="1" thickBot="1">
      <c r="B290" s="12" t="s">
        <v>110</v>
      </c>
      <c r="C290" s="10"/>
      <c r="D290" s="10"/>
      <c r="E290" s="10"/>
      <c r="F290" s="10"/>
    </row>
    <row r="291" spans="2:6" ht="15.75" hidden="1" thickBot="1">
      <c r="B291" s="12" t="s">
        <v>111</v>
      </c>
      <c r="C291" s="10"/>
      <c r="D291" s="10"/>
      <c r="E291" s="10"/>
      <c r="F291" s="10"/>
    </row>
    <row r="292" spans="2:6" ht="15.75" hidden="1" thickBot="1">
      <c r="B292" s="1" t="s">
        <v>94</v>
      </c>
      <c r="C292" s="13">
        <f>C293+C294+C295+C296</f>
        <v>0</v>
      </c>
      <c r="D292" s="13">
        <f>D293+D294+D295+D296</f>
        <v>0</v>
      </c>
      <c r="E292" s="13">
        <f>E293+E294+E295+E296</f>
        <v>0</v>
      </c>
      <c r="F292" s="13">
        <f>F293+F294+F295+F296</f>
        <v>0</v>
      </c>
    </row>
    <row r="293" spans="2:6" ht="15.75" hidden="1" thickBot="1">
      <c r="B293" s="12" t="s">
        <v>103</v>
      </c>
      <c r="C293" s="13"/>
      <c r="D293" s="10"/>
      <c r="E293" s="10"/>
      <c r="F293" s="10"/>
    </row>
    <row r="294" spans="2:6" ht="15.75" hidden="1" thickBot="1">
      <c r="B294" s="12" t="s">
        <v>109</v>
      </c>
      <c r="C294" s="13"/>
      <c r="D294" s="10"/>
      <c r="E294" s="10"/>
      <c r="F294" s="10"/>
    </row>
    <row r="295" spans="2:6" ht="15.75" hidden="1" thickBot="1">
      <c r="B295" s="12" t="s">
        <v>110</v>
      </c>
      <c r="C295" s="13"/>
      <c r="D295" s="10"/>
      <c r="E295" s="10"/>
      <c r="F295" s="10"/>
    </row>
    <row r="296" spans="2:6" ht="15.75" hidden="1" thickBot="1">
      <c r="B296" s="12" t="s">
        <v>111</v>
      </c>
      <c r="C296" s="13"/>
      <c r="D296" s="10"/>
      <c r="E296" s="10"/>
      <c r="F296" s="10"/>
    </row>
    <row r="297" spans="2:6" ht="15.75" hidden="1" thickBot="1">
      <c r="B297" s="115" t="s">
        <v>114</v>
      </c>
      <c r="C297" s="13">
        <f>C287+C292</f>
        <v>0</v>
      </c>
      <c r="D297" s="13">
        <f>D287+D292</f>
        <v>0</v>
      </c>
      <c r="E297" s="13">
        <f>E287+E292</f>
        <v>0</v>
      </c>
      <c r="F297" s="13">
        <f>F287+F292</f>
        <v>0</v>
      </c>
    </row>
    <row r="298" spans="2:6" ht="34.5" hidden="1" thickBot="1">
      <c r="B298" s="22" t="s">
        <v>92</v>
      </c>
      <c r="C298" s="116"/>
      <c r="D298" s="117" t="s">
        <v>107</v>
      </c>
      <c r="E298" s="118"/>
      <c r="F298" s="119"/>
    </row>
    <row r="299" spans="2:6" ht="17.25" customHeight="1" hidden="1" thickBot="1">
      <c r="B299" s="5" t="s">
        <v>9</v>
      </c>
      <c r="C299" s="152"/>
      <c r="D299" s="153"/>
      <c r="E299" s="153"/>
      <c r="F299" s="154"/>
    </row>
    <row r="300" spans="2:6" ht="15.75" hidden="1" thickBot="1">
      <c r="B300" s="5" t="s">
        <v>12</v>
      </c>
      <c r="C300" s="155"/>
      <c r="D300" s="156"/>
      <c r="E300" s="156"/>
      <c r="F300" s="157"/>
    </row>
    <row r="301" spans="2:6" ht="12.75" customHeight="1" hidden="1" thickBot="1">
      <c r="B301" s="144"/>
      <c r="C301" s="20">
        <v>2019</v>
      </c>
      <c r="D301" s="20">
        <v>2020</v>
      </c>
      <c r="E301" s="20">
        <v>2021</v>
      </c>
      <c r="F301" s="20">
        <v>2022</v>
      </c>
    </row>
    <row r="302" spans="2:6" ht="9" customHeight="1" hidden="1" thickBot="1">
      <c r="B302" s="145"/>
      <c r="C302" s="21" t="s">
        <v>5</v>
      </c>
      <c r="D302" s="21" t="s">
        <v>6</v>
      </c>
      <c r="E302" s="21" t="s">
        <v>6</v>
      </c>
      <c r="F302" s="21" t="s">
        <v>6</v>
      </c>
    </row>
    <row r="303" spans="2:6" ht="15.75" hidden="1" thickBot="1">
      <c r="B303" s="5" t="s">
        <v>8</v>
      </c>
      <c r="C303" s="5"/>
      <c r="D303" s="5"/>
      <c r="E303" s="5"/>
      <c r="F303" s="5"/>
    </row>
    <row r="304" spans="2:6" ht="15.75" hidden="1" thickBot="1">
      <c r="B304" s="5" t="s">
        <v>13</v>
      </c>
      <c r="C304" s="7">
        <f>C322</f>
        <v>0</v>
      </c>
      <c r="D304" s="7">
        <f>D322</f>
        <v>0</v>
      </c>
      <c r="E304" s="7">
        <f>E322</f>
        <v>0</v>
      </c>
      <c r="F304" s="7">
        <f>F322</f>
        <v>0</v>
      </c>
    </row>
    <row r="305" spans="2:6" ht="15.75" hidden="1" thickBot="1">
      <c r="B305" s="5" t="s">
        <v>21</v>
      </c>
      <c r="C305" s="7" t="e">
        <f>C304/C303</f>
        <v>#DIV/0!</v>
      </c>
      <c r="D305" s="7" t="e">
        <f>D304/D303</f>
        <v>#DIV/0!</v>
      </c>
      <c r="E305" s="7" t="e">
        <f>E304/E303</f>
        <v>#DIV/0!</v>
      </c>
      <c r="F305" s="7" t="e">
        <f>F304/F303</f>
        <v>#DIV/0!</v>
      </c>
    </row>
    <row r="306" spans="2:11" ht="15.75" hidden="1" thickBot="1">
      <c r="B306" s="5" t="s">
        <v>14</v>
      </c>
      <c r="C306" s="103" t="s">
        <v>20</v>
      </c>
      <c r="D306" s="9" t="e">
        <f>D303/C303-1</f>
        <v>#DIV/0!</v>
      </c>
      <c r="E306" s="9" t="e">
        <f aca="true" t="shared" si="9" ref="E306:F308">E303/D303-1</f>
        <v>#DIV/0!</v>
      </c>
      <c r="F306" s="9" t="e">
        <f t="shared" si="9"/>
        <v>#DIV/0!</v>
      </c>
      <c r="H306" s="11"/>
      <c r="I306" s="11"/>
      <c r="J306" s="11"/>
      <c r="K306" s="11"/>
    </row>
    <row r="307" spans="2:6" ht="15.75" hidden="1" thickBot="1">
      <c r="B307" s="5" t="s">
        <v>15</v>
      </c>
      <c r="C307" s="103" t="s">
        <v>20</v>
      </c>
      <c r="D307" s="9" t="e">
        <f>D304/C304-1</f>
        <v>#DIV/0!</v>
      </c>
      <c r="E307" s="9" t="e">
        <f t="shared" si="9"/>
        <v>#DIV/0!</v>
      </c>
      <c r="F307" s="9" t="e">
        <f t="shared" si="9"/>
        <v>#DIV/0!</v>
      </c>
    </row>
    <row r="308" spans="2:6" ht="15.75" hidden="1" thickBot="1">
      <c r="B308" s="5" t="s">
        <v>16</v>
      </c>
      <c r="C308" s="103" t="s">
        <v>20</v>
      </c>
      <c r="D308" s="9" t="e">
        <f>D305/C305-1</f>
        <v>#DIV/0!</v>
      </c>
      <c r="E308" s="9" t="e">
        <f t="shared" si="9"/>
        <v>#DIV/0!</v>
      </c>
      <c r="F308" s="9" t="e">
        <f t="shared" si="9"/>
        <v>#DIV/0!</v>
      </c>
    </row>
    <row r="309" spans="2:6" ht="15.75" hidden="1" thickBot="1">
      <c r="B309" s="158" t="s">
        <v>117</v>
      </c>
      <c r="C309" s="159"/>
      <c r="D309" s="159"/>
      <c r="E309" s="159"/>
      <c r="F309" s="160"/>
    </row>
    <row r="310" spans="2:6" ht="12.75" customHeight="1" hidden="1" thickBot="1">
      <c r="B310" s="144"/>
      <c r="C310" s="20">
        <v>2018</v>
      </c>
      <c r="D310" s="20">
        <v>2019</v>
      </c>
      <c r="E310" s="20">
        <v>2020</v>
      </c>
      <c r="F310" s="20">
        <v>2021</v>
      </c>
    </row>
    <row r="311" spans="2:6" ht="9" customHeight="1" hidden="1" thickBot="1">
      <c r="B311" s="145"/>
      <c r="C311" s="21" t="s">
        <v>5</v>
      </c>
      <c r="D311" s="21" t="s">
        <v>6</v>
      </c>
      <c r="E311" s="21" t="s">
        <v>6</v>
      </c>
      <c r="F311" s="21" t="s">
        <v>6</v>
      </c>
    </row>
    <row r="312" spans="2:6" ht="15.75" hidden="1" thickBot="1">
      <c r="B312" s="1" t="s">
        <v>93</v>
      </c>
      <c r="C312" s="10">
        <f>C313+C314+C315+C316</f>
        <v>0</v>
      </c>
      <c r="D312" s="10">
        <f>D313+D314+D315+D316</f>
        <v>0</v>
      </c>
      <c r="E312" s="10">
        <f>E313+E314+E315+E316</f>
        <v>0</v>
      </c>
      <c r="F312" s="10">
        <f>F313+F314+F315+F316</f>
        <v>0</v>
      </c>
    </row>
    <row r="313" spans="2:6" ht="15.75" hidden="1" thickBot="1">
      <c r="B313" s="12" t="s">
        <v>103</v>
      </c>
      <c r="C313" s="10"/>
      <c r="D313" s="10"/>
      <c r="E313" s="10"/>
      <c r="F313" s="10"/>
    </row>
    <row r="314" spans="2:6" ht="15.75" hidden="1" thickBot="1">
      <c r="B314" s="12" t="s">
        <v>109</v>
      </c>
      <c r="C314" s="10"/>
      <c r="D314" s="10"/>
      <c r="E314" s="10"/>
      <c r="F314" s="10"/>
    </row>
    <row r="315" spans="2:6" ht="15.75" hidden="1" thickBot="1">
      <c r="B315" s="12" t="s">
        <v>110</v>
      </c>
      <c r="C315" s="10"/>
      <c r="D315" s="10"/>
      <c r="E315" s="10"/>
      <c r="F315" s="10"/>
    </row>
    <row r="316" spans="2:6" ht="15.75" hidden="1" thickBot="1">
      <c r="B316" s="12" t="s">
        <v>111</v>
      </c>
      <c r="C316" s="10"/>
      <c r="D316" s="10"/>
      <c r="E316" s="10"/>
      <c r="F316" s="10"/>
    </row>
    <row r="317" spans="2:6" ht="15.75" hidden="1" thickBot="1">
      <c r="B317" s="1" t="s">
        <v>94</v>
      </c>
      <c r="C317" s="13">
        <f>C318+C319+C320+C321</f>
        <v>0</v>
      </c>
      <c r="D317" s="13">
        <f>D318+D319+D320+D321</f>
        <v>0</v>
      </c>
      <c r="E317" s="13">
        <f>E318+E319+E320+E321</f>
        <v>0</v>
      </c>
      <c r="F317" s="13">
        <f>F318+F319+F320+F321</f>
        <v>0</v>
      </c>
    </row>
    <row r="318" spans="2:6" ht="15.75" hidden="1" thickBot="1">
      <c r="B318" s="12" t="s">
        <v>103</v>
      </c>
      <c r="C318" s="13"/>
      <c r="D318" s="10"/>
      <c r="E318" s="10"/>
      <c r="F318" s="10"/>
    </row>
    <row r="319" spans="2:6" ht="15.75" hidden="1" thickBot="1">
      <c r="B319" s="12" t="s">
        <v>109</v>
      </c>
      <c r="C319" s="13"/>
      <c r="D319" s="10"/>
      <c r="E319" s="10"/>
      <c r="F319" s="10"/>
    </row>
    <row r="320" spans="2:6" ht="15.75" hidden="1" thickBot="1">
      <c r="B320" s="12" t="s">
        <v>110</v>
      </c>
      <c r="C320" s="13"/>
      <c r="D320" s="10"/>
      <c r="E320" s="10"/>
      <c r="F320" s="10"/>
    </row>
    <row r="321" spans="2:6" ht="15.75" hidden="1" thickBot="1">
      <c r="B321" s="12" t="s">
        <v>111</v>
      </c>
      <c r="C321" s="13"/>
      <c r="D321" s="10"/>
      <c r="E321" s="10"/>
      <c r="F321" s="10"/>
    </row>
    <row r="322" spans="2:6" ht="15.75" hidden="1" thickBot="1">
      <c r="B322" s="23" t="s">
        <v>118</v>
      </c>
      <c r="C322" s="13">
        <f>C312+C317</f>
        <v>0</v>
      </c>
      <c r="D322" s="13">
        <f>D312+D317</f>
        <v>0</v>
      </c>
      <c r="E322" s="13">
        <f>E312+E317</f>
        <v>0</v>
      </c>
      <c r="F322" s="13">
        <f>F312+F317</f>
        <v>0</v>
      </c>
    </row>
    <row r="323" spans="2:6" ht="17.25" customHeight="1" hidden="1" thickBot="1">
      <c r="B323" s="120" t="s">
        <v>26</v>
      </c>
      <c r="C323" s="149"/>
      <c r="D323" s="150"/>
      <c r="E323" s="150"/>
      <c r="F323" s="151"/>
    </row>
    <row r="324" spans="2:6" ht="34.5" hidden="1" thickBot="1">
      <c r="B324" s="22" t="s">
        <v>92</v>
      </c>
      <c r="C324" s="116"/>
      <c r="D324" s="117" t="s">
        <v>107</v>
      </c>
      <c r="E324" s="118"/>
      <c r="F324" s="119"/>
    </row>
    <row r="325" spans="2:6" ht="17.25" customHeight="1" hidden="1" thickBot="1">
      <c r="B325" s="5" t="s">
        <v>9</v>
      </c>
      <c r="C325" s="152"/>
      <c r="D325" s="153"/>
      <c r="E325" s="153"/>
      <c r="F325" s="154"/>
    </row>
    <row r="326" spans="2:6" ht="15.75" hidden="1" thickBot="1">
      <c r="B326" s="5" t="s">
        <v>12</v>
      </c>
      <c r="C326" s="155"/>
      <c r="D326" s="156"/>
      <c r="E326" s="156"/>
      <c r="F326" s="157"/>
    </row>
    <row r="327" spans="2:6" ht="12.75" customHeight="1" hidden="1">
      <c r="B327" s="144"/>
      <c r="C327" s="20">
        <v>2019</v>
      </c>
      <c r="D327" s="20">
        <v>2020</v>
      </c>
      <c r="E327" s="20">
        <v>2021</v>
      </c>
      <c r="F327" s="20">
        <v>2022</v>
      </c>
    </row>
    <row r="328" spans="2:6" ht="9" customHeight="1" hidden="1" thickBot="1">
      <c r="B328" s="145"/>
      <c r="C328" s="21" t="s">
        <v>5</v>
      </c>
      <c r="D328" s="21" t="s">
        <v>6</v>
      </c>
      <c r="E328" s="21" t="s">
        <v>6</v>
      </c>
      <c r="F328" s="21" t="s">
        <v>6</v>
      </c>
    </row>
    <row r="329" spans="2:6" ht="15.75" hidden="1" thickBot="1">
      <c r="B329" s="5" t="s">
        <v>8</v>
      </c>
      <c r="C329" s="5"/>
      <c r="D329" s="5"/>
      <c r="E329" s="5"/>
      <c r="F329" s="5"/>
    </row>
    <row r="330" spans="2:6" ht="15.75" hidden="1" thickBot="1">
      <c r="B330" s="5" t="s">
        <v>13</v>
      </c>
      <c r="C330" s="7">
        <f>C348</f>
        <v>0</v>
      </c>
      <c r="D330" s="7">
        <f>D348</f>
        <v>0</v>
      </c>
      <c r="E330" s="7">
        <f>E348</f>
        <v>0</v>
      </c>
      <c r="F330" s="7">
        <f>F348</f>
        <v>0</v>
      </c>
    </row>
    <row r="331" spans="2:6" ht="15.75" hidden="1" thickBot="1">
      <c r="B331" s="5" t="s">
        <v>21</v>
      </c>
      <c r="C331" s="7" t="e">
        <f>C330/C329</f>
        <v>#DIV/0!</v>
      </c>
      <c r="D331" s="7" t="e">
        <f>D330/D329</f>
        <v>#DIV/0!</v>
      </c>
      <c r="E331" s="7" t="e">
        <f>E330/E329</f>
        <v>#DIV/0!</v>
      </c>
      <c r="F331" s="7" t="e">
        <f>F330/F329</f>
        <v>#DIV/0!</v>
      </c>
    </row>
    <row r="332" spans="2:11" ht="15.75" hidden="1" thickBot="1">
      <c r="B332" s="5" t="s">
        <v>14</v>
      </c>
      <c r="C332" s="103" t="s">
        <v>20</v>
      </c>
      <c r="D332" s="9" t="e">
        <f>D329/C329-1</f>
        <v>#DIV/0!</v>
      </c>
      <c r="E332" s="9" t="e">
        <f aca="true" t="shared" si="10" ref="E332:F334">E329/D329-1</f>
        <v>#DIV/0!</v>
      </c>
      <c r="F332" s="9" t="e">
        <f t="shared" si="10"/>
        <v>#DIV/0!</v>
      </c>
      <c r="H332" s="11"/>
      <c r="I332" s="11"/>
      <c r="J332" s="11"/>
      <c r="K332" s="11"/>
    </row>
    <row r="333" spans="2:6" ht="15.75" hidden="1" thickBot="1">
      <c r="B333" s="5" t="s">
        <v>15</v>
      </c>
      <c r="C333" s="103" t="s">
        <v>20</v>
      </c>
      <c r="D333" s="9" t="e">
        <f>D330/C330-1</f>
        <v>#DIV/0!</v>
      </c>
      <c r="E333" s="9" t="e">
        <f t="shared" si="10"/>
        <v>#DIV/0!</v>
      </c>
      <c r="F333" s="9" t="e">
        <f t="shared" si="10"/>
        <v>#DIV/0!</v>
      </c>
    </row>
    <row r="334" spans="2:6" ht="15.75" hidden="1" thickBot="1">
      <c r="B334" s="5" t="s">
        <v>16</v>
      </c>
      <c r="C334" s="103" t="s">
        <v>20</v>
      </c>
      <c r="D334" s="9" t="e">
        <f>D331/C331-1</f>
        <v>#DIV/0!</v>
      </c>
      <c r="E334" s="9" t="e">
        <f t="shared" si="10"/>
        <v>#DIV/0!</v>
      </c>
      <c r="F334" s="9" t="e">
        <f t="shared" si="10"/>
        <v>#DIV/0!</v>
      </c>
    </row>
    <row r="335" spans="2:6" ht="15.75" hidden="1" thickBot="1">
      <c r="B335" s="158" t="s">
        <v>35</v>
      </c>
      <c r="C335" s="159"/>
      <c r="D335" s="159"/>
      <c r="E335" s="159"/>
      <c r="F335" s="160"/>
    </row>
    <row r="336" spans="2:6" ht="12.75" customHeight="1" hidden="1">
      <c r="B336" s="144"/>
      <c r="C336" s="20">
        <v>2019</v>
      </c>
      <c r="D336" s="20">
        <v>2020</v>
      </c>
      <c r="E336" s="20">
        <v>2021</v>
      </c>
      <c r="F336" s="20">
        <v>2022</v>
      </c>
    </row>
    <row r="337" spans="2:6" ht="9" customHeight="1" hidden="1" thickBot="1">
      <c r="B337" s="145"/>
      <c r="C337" s="21" t="s">
        <v>5</v>
      </c>
      <c r="D337" s="21" t="s">
        <v>6</v>
      </c>
      <c r="E337" s="21" t="s">
        <v>6</v>
      </c>
      <c r="F337" s="21" t="s">
        <v>6</v>
      </c>
    </row>
    <row r="338" spans="2:6" ht="15.75" hidden="1" thickBot="1">
      <c r="B338" s="1" t="s">
        <v>93</v>
      </c>
      <c r="C338" s="10">
        <f>C339+C340+C341+C342</f>
        <v>0</v>
      </c>
      <c r="D338" s="10">
        <f>D339+D340+D341+D342</f>
        <v>0</v>
      </c>
      <c r="E338" s="10">
        <f>E339+E340+E341+E342</f>
        <v>0</v>
      </c>
      <c r="F338" s="10">
        <f>F339+F340+F341+F342</f>
        <v>0</v>
      </c>
    </row>
    <row r="339" spans="2:6" ht="15.75" hidden="1" thickBot="1">
      <c r="B339" s="12" t="s">
        <v>103</v>
      </c>
      <c r="C339" s="10"/>
      <c r="D339" s="10"/>
      <c r="E339" s="10"/>
      <c r="F339" s="10"/>
    </row>
    <row r="340" spans="2:6" ht="15.75" hidden="1" thickBot="1">
      <c r="B340" s="12" t="s">
        <v>109</v>
      </c>
      <c r="C340" s="10"/>
      <c r="D340" s="10"/>
      <c r="E340" s="10"/>
      <c r="F340" s="10"/>
    </row>
    <row r="341" spans="2:6" ht="15.75" hidden="1" thickBot="1">
      <c r="B341" s="12" t="s">
        <v>110</v>
      </c>
      <c r="C341" s="10"/>
      <c r="D341" s="10"/>
      <c r="E341" s="10"/>
      <c r="F341" s="10"/>
    </row>
    <row r="342" spans="2:6" ht="15.75" hidden="1" thickBot="1">
      <c r="B342" s="12" t="s">
        <v>111</v>
      </c>
      <c r="C342" s="10"/>
      <c r="D342" s="10"/>
      <c r="E342" s="10"/>
      <c r="F342" s="10"/>
    </row>
    <row r="343" spans="2:6" ht="15.75" hidden="1" thickBot="1">
      <c r="B343" s="1" t="s">
        <v>94</v>
      </c>
      <c r="C343" s="13">
        <f>C344+C345+C346+C347</f>
        <v>0</v>
      </c>
      <c r="D343" s="13">
        <f>D344+D345+D346+D347</f>
        <v>0</v>
      </c>
      <c r="E343" s="13">
        <f>E344+E345+E346+E347</f>
        <v>0</v>
      </c>
      <c r="F343" s="13">
        <f>F344+F345+F346+F347</f>
        <v>0</v>
      </c>
    </row>
    <row r="344" spans="2:6" ht="15.75" hidden="1" thickBot="1">
      <c r="B344" s="12" t="s">
        <v>103</v>
      </c>
      <c r="C344" s="13"/>
      <c r="D344" s="13"/>
      <c r="E344" s="13"/>
      <c r="F344" s="13"/>
    </row>
    <row r="345" spans="2:6" ht="15.75" hidden="1" thickBot="1">
      <c r="B345" s="12" t="s">
        <v>109</v>
      </c>
      <c r="C345" s="13"/>
      <c r="D345" s="13"/>
      <c r="E345" s="13"/>
      <c r="F345" s="13"/>
    </row>
    <row r="346" spans="2:6" ht="15.75" hidden="1" thickBot="1">
      <c r="B346" s="12" t="s">
        <v>110</v>
      </c>
      <c r="C346" s="13"/>
      <c r="D346" s="13"/>
      <c r="E346" s="13"/>
      <c r="F346" s="13"/>
    </row>
    <row r="347" spans="2:6" ht="15.75" hidden="1" thickBot="1">
      <c r="B347" s="12" t="s">
        <v>111</v>
      </c>
      <c r="C347" s="13"/>
      <c r="D347" s="13"/>
      <c r="E347" s="13"/>
      <c r="F347" s="13"/>
    </row>
    <row r="348" spans="2:6" ht="15.75" hidden="1" thickBot="1">
      <c r="B348" s="23" t="s">
        <v>32</v>
      </c>
      <c r="C348" s="13">
        <f>C338+C343</f>
        <v>0</v>
      </c>
      <c r="D348" s="13">
        <f>D338+D343</f>
        <v>0</v>
      </c>
      <c r="E348" s="13">
        <f>E338+E343</f>
        <v>0</v>
      </c>
      <c r="F348" s="13">
        <f>F338+F343</f>
        <v>0</v>
      </c>
    </row>
    <row r="349" spans="2:6" ht="15.75" thickBot="1">
      <c r="B349" s="28"/>
      <c r="C349" s="29"/>
      <c r="D349" s="29"/>
      <c r="E349" s="29"/>
      <c r="F349" s="29"/>
    </row>
    <row r="350" spans="2:6" ht="27" customHeight="1" thickBot="1">
      <c r="B350" s="15" t="s">
        <v>99</v>
      </c>
      <c r="C350" s="16">
        <f>+C225+C149+C71+C34+C174+C108+C330+C304+C279+C254+C199</f>
        <v>52069</v>
      </c>
      <c r="D350" s="16">
        <f>+D225+D149+D71+D34+D174+D108+D330+D304+D279+D254+D199</f>
        <v>55930</v>
      </c>
      <c r="E350" s="16">
        <f>+E225+E149+E71+E34+E174+E108+E330+E304+E279+E254+E199</f>
        <v>55500</v>
      </c>
      <c r="F350" s="16">
        <f>+F225+F149+F71+F34+F174+F108+F330+F304+F279+F254+F199</f>
        <v>55500</v>
      </c>
    </row>
    <row r="351" spans="2:6" ht="24.75" thickBot="1">
      <c r="B351" s="15" t="s">
        <v>100</v>
      </c>
      <c r="C351" s="16">
        <f>+C243+C217+C137+C100+C63+C348+C322+C297+C272+C192+C167</f>
        <v>52069</v>
      </c>
      <c r="D351" s="16">
        <f>+D243+D217+D137+D100+D63+D348+D322+D297+D272+D192+D167</f>
        <v>55930</v>
      </c>
      <c r="E351" s="16">
        <f>+E243+E217+E137+E100+E63+E348+E322+E297+E272+E192+E167</f>
        <v>55500</v>
      </c>
      <c r="F351" s="16">
        <f>+F243+F217+F137+F100+F63+F348+F322+F297+F272+F192+F167</f>
        <v>55500</v>
      </c>
    </row>
    <row r="352" spans="2:6" ht="15.75" thickBot="1">
      <c r="B352" s="1" t="s">
        <v>0</v>
      </c>
      <c r="C352" s="24">
        <f>C353+C354</f>
        <v>34825</v>
      </c>
      <c r="D352" s="24">
        <f>D353+D354</f>
        <v>36600</v>
      </c>
      <c r="E352" s="24">
        <f>E353+E354</f>
        <v>36600</v>
      </c>
      <c r="F352" s="24">
        <f>F353+F354</f>
        <v>36600</v>
      </c>
    </row>
    <row r="353" spans="2:6" ht="15.75" thickBot="1">
      <c r="B353" s="12" t="s">
        <v>103</v>
      </c>
      <c r="C353" s="13">
        <f aca="true" t="shared" si="11" ref="C353:F354">C43+C80+C117</f>
        <v>34825</v>
      </c>
      <c r="D353" s="13">
        <f t="shared" si="11"/>
        <v>36600</v>
      </c>
      <c r="E353" s="13">
        <f t="shared" si="11"/>
        <v>36600</v>
      </c>
      <c r="F353" s="13">
        <f t="shared" si="11"/>
        <v>36600</v>
      </c>
    </row>
    <row r="354" spans="2:6" ht="15.75" thickBot="1">
      <c r="B354" s="12" t="s">
        <v>119</v>
      </c>
      <c r="C354" s="13">
        <f t="shared" si="11"/>
        <v>0</v>
      </c>
      <c r="D354" s="13">
        <f t="shared" si="11"/>
        <v>0</v>
      </c>
      <c r="E354" s="13">
        <f t="shared" si="11"/>
        <v>0</v>
      </c>
      <c r="F354" s="13">
        <f t="shared" si="11"/>
        <v>0</v>
      </c>
    </row>
    <row r="355" spans="2:6" ht="24.75" thickBot="1">
      <c r="B355" s="1" t="s">
        <v>27</v>
      </c>
      <c r="C355" s="24">
        <f>C356+C357</f>
        <v>5850</v>
      </c>
      <c r="D355" s="24">
        <f>D356+D357</f>
        <v>6330</v>
      </c>
      <c r="E355" s="24">
        <f>E356+E357</f>
        <v>6330</v>
      </c>
      <c r="F355" s="24">
        <f>F356+F357</f>
        <v>6330</v>
      </c>
    </row>
    <row r="356" spans="2:6" ht="15.75" thickBot="1">
      <c r="B356" s="12" t="s">
        <v>103</v>
      </c>
      <c r="C356" s="10">
        <f>C46+C83+C120</f>
        <v>5850</v>
      </c>
      <c r="D356" s="10">
        <f>D46+D83+D120</f>
        <v>6330</v>
      </c>
      <c r="E356" s="10">
        <f>E46+E83+E120</f>
        <v>6330</v>
      </c>
      <c r="F356" s="10">
        <f>F46+F83+F120</f>
        <v>6330</v>
      </c>
    </row>
    <row r="357" spans="2:6" ht="15.75" thickBot="1">
      <c r="B357" s="12" t="s">
        <v>119</v>
      </c>
      <c r="C357" s="13">
        <f>C47+C84+C118</f>
        <v>0</v>
      </c>
      <c r="D357" s="13">
        <f>D47+D84+D118</f>
        <v>0</v>
      </c>
      <c r="E357" s="13">
        <f>E47+E84+E118</f>
        <v>0</v>
      </c>
      <c r="F357" s="13">
        <f>F47+F84+F118</f>
        <v>0</v>
      </c>
    </row>
    <row r="358" spans="2:6" ht="15.75" thickBot="1">
      <c r="B358" s="1" t="s">
        <v>1</v>
      </c>
      <c r="C358" s="24">
        <f>C359+C360</f>
        <v>7904</v>
      </c>
      <c r="D358" s="24">
        <f>D359+D360</f>
        <v>11760</v>
      </c>
      <c r="E358" s="24">
        <f>E359+E360</f>
        <v>11330</v>
      </c>
      <c r="F358" s="24">
        <f>F359+F360</f>
        <v>11330</v>
      </c>
    </row>
    <row r="359" spans="2:6" ht="15.75" thickBot="1">
      <c r="B359" s="12" t="s">
        <v>103</v>
      </c>
      <c r="C359" s="13">
        <f aca="true" t="shared" si="12" ref="C359:F360">C49+C86+C123</f>
        <v>7904</v>
      </c>
      <c r="D359" s="13">
        <f t="shared" si="12"/>
        <v>11760</v>
      </c>
      <c r="E359" s="13">
        <f t="shared" si="12"/>
        <v>11330</v>
      </c>
      <c r="F359" s="13">
        <f t="shared" si="12"/>
        <v>11330</v>
      </c>
    </row>
    <row r="360" spans="2:6" ht="15.75" thickBot="1">
      <c r="B360" s="12" t="s">
        <v>119</v>
      </c>
      <c r="C360" s="13">
        <f t="shared" si="12"/>
        <v>0</v>
      </c>
      <c r="D360" s="13">
        <f t="shared" si="12"/>
        <v>0</v>
      </c>
      <c r="E360" s="13">
        <f t="shared" si="12"/>
        <v>0</v>
      </c>
      <c r="F360" s="13">
        <f t="shared" si="12"/>
        <v>0</v>
      </c>
    </row>
    <row r="361" spans="2:6" ht="15.75" thickBot="1">
      <c r="B361" s="1" t="s">
        <v>2</v>
      </c>
      <c r="C361" s="24">
        <f>C362+C363</f>
        <v>0</v>
      </c>
      <c r="D361" s="24">
        <f>D362+D363</f>
        <v>0</v>
      </c>
      <c r="E361" s="24">
        <f>E362+E363</f>
        <v>0</v>
      </c>
      <c r="F361" s="24">
        <f>F362+F363</f>
        <v>0</v>
      </c>
    </row>
    <row r="362" spans="2:6" ht="15.75" thickBot="1">
      <c r="B362" s="12" t="s">
        <v>103</v>
      </c>
      <c r="C362" s="10">
        <f aca="true" t="shared" si="13" ref="C362:F363">C52+C89+C126</f>
        <v>0</v>
      </c>
      <c r="D362" s="10">
        <f t="shared" si="13"/>
        <v>0</v>
      </c>
      <c r="E362" s="10">
        <f t="shared" si="13"/>
        <v>0</v>
      </c>
      <c r="F362" s="10">
        <f t="shared" si="13"/>
        <v>0</v>
      </c>
    </row>
    <row r="363" spans="2:6" ht="15.75" thickBot="1">
      <c r="B363" s="12" t="s">
        <v>119</v>
      </c>
      <c r="C363" s="13">
        <f t="shared" si="13"/>
        <v>0</v>
      </c>
      <c r="D363" s="13">
        <f t="shared" si="13"/>
        <v>0</v>
      </c>
      <c r="E363" s="13">
        <f t="shared" si="13"/>
        <v>0</v>
      </c>
      <c r="F363" s="13">
        <f t="shared" si="13"/>
        <v>0</v>
      </c>
    </row>
    <row r="364" spans="2:6" ht="15.75" thickBot="1">
      <c r="B364" s="1" t="s">
        <v>22</v>
      </c>
      <c r="C364" s="24">
        <f>C365+C366</f>
        <v>0</v>
      </c>
      <c r="D364" s="24">
        <f>D365+D366</f>
        <v>0</v>
      </c>
      <c r="E364" s="24">
        <f>E365+E366</f>
        <v>0</v>
      </c>
      <c r="F364" s="24">
        <f>F365+F366</f>
        <v>0</v>
      </c>
    </row>
    <row r="365" spans="2:6" ht="15.75" thickBot="1">
      <c r="B365" s="12" t="s">
        <v>103</v>
      </c>
      <c r="C365" s="10">
        <f aca="true" t="shared" si="14" ref="C365:F366">C55+C92+C129</f>
        <v>0</v>
      </c>
      <c r="D365" s="10">
        <f t="shared" si="14"/>
        <v>0</v>
      </c>
      <c r="E365" s="10">
        <f t="shared" si="14"/>
        <v>0</v>
      </c>
      <c r="F365" s="10">
        <f t="shared" si="14"/>
        <v>0</v>
      </c>
    </row>
    <row r="366" spans="2:6" ht="15.75" thickBot="1">
      <c r="B366" s="12" t="s">
        <v>119</v>
      </c>
      <c r="C366" s="13">
        <f t="shared" si="14"/>
        <v>0</v>
      </c>
      <c r="D366" s="13">
        <f t="shared" si="14"/>
        <v>0</v>
      </c>
      <c r="E366" s="13">
        <f t="shared" si="14"/>
        <v>0</v>
      </c>
      <c r="F366" s="13">
        <f t="shared" si="14"/>
        <v>0</v>
      </c>
    </row>
    <row r="367" spans="2:6" ht="15.75" thickBot="1">
      <c r="B367" s="1" t="s">
        <v>23</v>
      </c>
      <c r="C367" s="24">
        <f>C368+C369</f>
        <v>0</v>
      </c>
      <c r="D367" s="24">
        <f>D368+D369</f>
        <v>0</v>
      </c>
      <c r="E367" s="24">
        <f>E368+E369</f>
        <v>0</v>
      </c>
      <c r="F367" s="24">
        <f>F368+F369</f>
        <v>0</v>
      </c>
    </row>
    <row r="368" spans="2:6" ht="15.75" thickBot="1">
      <c r="B368" s="12" t="s">
        <v>103</v>
      </c>
      <c r="C368" s="10">
        <f aca="true" t="shared" si="15" ref="C368:F369">C58+C95+C132</f>
        <v>0</v>
      </c>
      <c r="D368" s="10">
        <f t="shared" si="15"/>
        <v>0</v>
      </c>
      <c r="E368" s="10">
        <f t="shared" si="15"/>
        <v>0</v>
      </c>
      <c r="F368" s="10">
        <f t="shared" si="15"/>
        <v>0</v>
      </c>
    </row>
    <row r="369" spans="2:6" ht="15.75" thickBot="1">
      <c r="B369" s="12" t="s">
        <v>119</v>
      </c>
      <c r="C369" s="13">
        <f t="shared" si="15"/>
        <v>0</v>
      </c>
      <c r="D369" s="13">
        <f t="shared" si="15"/>
        <v>0</v>
      </c>
      <c r="E369" s="13">
        <f t="shared" si="15"/>
        <v>0</v>
      </c>
      <c r="F369" s="13">
        <f t="shared" si="15"/>
        <v>0</v>
      </c>
    </row>
    <row r="370" spans="2:6" ht="24.75" thickBot="1">
      <c r="B370" s="1" t="s">
        <v>3</v>
      </c>
      <c r="C370" s="24">
        <f>C97+C60</f>
        <v>490</v>
      </c>
      <c r="D370" s="24">
        <f>D97+D60</f>
        <v>240</v>
      </c>
      <c r="E370" s="24">
        <f>E97+E60</f>
        <v>240</v>
      </c>
      <c r="F370" s="24">
        <f>F97+F60</f>
        <v>240</v>
      </c>
    </row>
    <row r="371" spans="2:6" ht="15.75" thickBot="1">
      <c r="B371" s="12" t="s">
        <v>103</v>
      </c>
      <c r="C371" s="10">
        <f aca="true" t="shared" si="16" ref="C371:F372">C61+C98+C135</f>
        <v>490</v>
      </c>
      <c r="D371" s="10">
        <f t="shared" si="16"/>
        <v>240</v>
      </c>
      <c r="E371" s="10">
        <f t="shared" si="16"/>
        <v>240</v>
      </c>
      <c r="F371" s="10">
        <f t="shared" si="16"/>
        <v>240</v>
      </c>
    </row>
    <row r="372" spans="2:6" ht="15.75" thickBot="1">
      <c r="B372" s="12" t="s">
        <v>119</v>
      </c>
      <c r="C372" s="13">
        <f t="shared" si="16"/>
        <v>0</v>
      </c>
      <c r="D372" s="13">
        <f t="shared" si="16"/>
        <v>0</v>
      </c>
      <c r="E372" s="13">
        <f t="shared" si="16"/>
        <v>0</v>
      </c>
      <c r="F372" s="13">
        <f t="shared" si="16"/>
        <v>0</v>
      </c>
    </row>
    <row r="373" spans="2:6" ht="15.75" thickBot="1">
      <c r="B373" s="1" t="s">
        <v>17</v>
      </c>
      <c r="C373" s="24">
        <f>C374+C375+C376+C377</f>
        <v>0</v>
      </c>
      <c r="D373" s="24">
        <f>D374+D375+D376+D377</f>
        <v>0</v>
      </c>
      <c r="E373" s="24">
        <f>E374+E375+E376+E377</f>
        <v>0</v>
      </c>
      <c r="F373" s="24">
        <f>F374+F375+F376+F377</f>
        <v>0</v>
      </c>
    </row>
    <row r="374" spans="2:6" ht="15.75" thickBot="1">
      <c r="B374" s="12" t="s">
        <v>103</v>
      </c>
      <c r="C374" s="10">
        <f aca="true" t="shared" si="17" ref="C374:F377">C158+C183+C208+C234+C263+C288+C313+C339</f>
        <v>0</v>
      </c>
      <c r="D374" s="10">
        <f t="shared" si="17"/>
        <v>0</v>
      </c>
      <c r="E374" s="10">
        <f t="shared" si="17"/>
        <v>0</v>
      </c>
      <c r="F374" s="10">
        <f t="shared" si="17"/>
        <v>0</v>
      </c>
    </row>
    <row r="375" spans="2:6" ht="15.75" thickBot="1">
      <c r="B375" s="12" t="s">
        <v>120</v>
      </c>
      <c r="C375" s="10">
        <f t="shared" si="17"/>
        <v>0</v>
      </c>
      <c r="D375" s="10">
        <f t="shared" si="17"/>
        <v>0</v>
      </c>
      <c r="E375" s="10">
        <f t="shared" si="17"/>
        <v>0</v>
      </c>
      <c r="F375" s="10">
        <f t="shared" si="17"/>
        <v>0</v>
      </c>
    </row>
    <row r="376" spans="2:6" ht="15.75" thickBot="1">
      <c r="B376" s="12" t="s">
        <v>110</v>
      </c>
      <c r="C376" s="10">
        <f t="shared" si="17"/>
        <v>0</v>
      </c>
      <c r="D376" s="10">
        <f t="shared" si="17"/>
        <v>0</v>
      </c>
      <c r="E376" s="10">
        <f t="shared" si="17"/>
        <v>0</v>
      </c>
      <c r="F376" s="10">
        <f t="shared" si="17"/>
        <v>0</v>
      </c>
    </row>
    <row r="377" spans="2:6" ht="15.75" thickBot="1">
      <c r="B377" s="12" t="s">
        <v>111</v>
      </c>
      <c r="C377" s="10">
        <f t="shared" si="17"/>
        <v>0</v>
      </c>
      <c r="D377" s="10">
        <f t="shared" si="17"/>
        <v>0</v>
      </c>
      <c r="E377" s="10">
        <f t="shared" si="17"/>
        <v>0</v>
      </c>
      <c r="F377" s="10">
        <f t="shared" si="17"/>
        <v>0</v>
      </c>
    </row>
    <row r="378" spans="2:6" ht="15.75" thickBot="1">
      <c r="B378" s="1" t="s">
        <v>18</v>
      </c>
      <c r="C378" s="24">
        <f>C379+C380+C381+C382</f>
        <v>3000</v>
      </c>
      <c r="D378" s="24">
        <f>D379+D380+D381+D382</f>
        <v>1000</v>
      </c>
      <c r="E378" s="24">
        <f>E379+E380+E381+E382</f>
        <v>1000</v>
      </c>
      <c r="F378" s="24">
        <f>F379+F380+F381+F382</f>
        <v>1000</v>
      </c>
    </row>
    <row r="379" spans="2:6" ht="15.75" thickBot="1">
      <c r="B379" s="12" t="s">
        <v>103</v>
      </c>
      <c r="C379" s="10">
        <f aca="true" t="shared" si="18" ref="C379:F382">C163+C188+C213+C239+C268+C293+C318+C344</f>
        <v>3000</v>
      </c>
      <c r="D379" s="10">
        <f t="shared" si="18"/>
        <v>1000</v>
      </c>
      <c r="E379" s="10">
        <f t="shared" si="18"/>
        <v>1000</v>
      </c>
      <c r="F379" s="10">
        <f t="shared" si="18"/>
        <v>1000</v>
      </c>
    </row>
    <row r="380" spans="2:6" ht="15.75" thickBot="1">
      <c r="B380" s="12" t="s">
        <v>120</v>
      </c>
      <c r="C380" s="10">
        <f t="shared" si="18"/>
        <v>0</v>
      </c>
      <c r="D380" s="10">
        <f t="shared" si="18"/>
        <v>0</v>
      </c>
      <c r="E380" s="10">
        <f t="shared" si="18"/>
        <v>0</v>
      </c>
      <c r="F380" s="10">
        <f t="shared" si="18"/>
        <v>0</v>
      </c>
    </row>
    <row r="381" spans="2:6" ht="15.75" thickBot="1">
      <c r="B381" s="12" t="s">
        <v>110</v>
      </c>
      <c r="C381" s="10">
        <f t="shared" si="18"/>
        <v>0</v>
      </c>
      <c r="D381" s="10">
        <f t="shared" si="18"/>
        <v>0</v>
      </c>
      <c r="E381" s="10">
        <f t="shared" si="18"/>
        <v>0</v>
      </c>
      <c r="F381" s="10">
        <f t="shared" si="18"/>
        <v>0</v>
      </c>
    </row>
    <row r="382" spans="2:6" ht="15.75" thickBot="1">
      <c r="B382" s="12" t="s">
        <v>111</v>
      </c>
      <c r="C382" s="10">
        <f t="shared" si="18"/>
        <v>0</v>
      </c>
      <c r="D382" s="10">
        <f t="shared" si="18"/>
        <v>0</v>
      </c>
      <c r="E382" s="10">
        <f t="shared" si="18"/>
        <v>0</v>
      </c>
      <c r="F382" s="10">
        <f t="shared" si="18"/>
        <v>0</v>
      </c>
    </row>
    <row r="383" spans="2:6" ht="15.75" thickBot="1">
      <c r="B383" s="26" t="s">
        <v>31</v>
      </c>
      <c r="C383" s="27">
        <f>IF(C351-C350=0,0,"Error")</f>
        <v>0</v>
      </c>
      <c r="D383" s="27">
        <f>IF(D351-D350=0,0,"Error")</f>
        <v>0</v>
      </c>
      <c r="E383" s="27">
        <f>IF(E351-E350=0,0,"Error")</f>
        <v>0</v>
      </c>
      <c r="F383" s="27">
        <f>IF(F351-F350=0,0,"Error")</f>
        <v>0</v>
      </c>
    </row>
    <row r="384" spans="2:6" ht="15.75" thickBot="1">
      <c r="B384" s="33"/>
      <c r="C384" s="34"/>
      <c r="D384" s="34"/>
      <c r="E384" s="34"/>
      <c r="F384" s="34"/>
    </row>
    <row r="385" spans="1:10" ht="15" customHeight="1">
      <c r="A385" s="39" t="s">
        <v>39</v>
      </c>
      <c r="B385" s="40" t="s">
        <v>158</v>
      </c>
      <c r="D385" s="138" t="s">
        <v>42</v>
      </c>
      <c r="E385" s="39" t="s">
        <v>39</v>
      </c>
      <c r="F385" s="40" t="s">
        <v>155</v>
      </c>
      <c r="H385" s="138" t="s">
        <v>101</v>
      </c>
      <c r="I385" s="39" t="s">
        <v>39</v>
      </c>
      <c r="J385" s="40" t="s">
        <v>155</v>
      </c>
    </row>
    <row r="386" spans="1:10" ht="15">
      <c r="A386" s="35" t="s">
        <v>40</v>
      </c>
      <c r="B386" s="41"/>
      <c r="D386" s="139"/>
      <c r="E386" s="35" t="s">
        <v>40</v>
      </c>
      <c r="F386" s="41"/>
      <c r="H386" s="139"/>
      <c r="I386" s="35" t="s">
        <v>40</v>
      </c>
      <c r="J386" s="41"/>
    </row>
    <row r="387" spans="1:10" ht="19.5" customHeight="1" thickBot="1">
      <c r="A387" s="42" t="s">
        <v>41</v>
      </c>
      <c r="B387" s="43" t="str">
        <f>'Formati 1 Misioni'!E14</f>
        <v>29.12.2022</v>
      </c>
      <c r="D387" s="140"/>
      <c r="E387" s="42" t="s">
        <v>41</v>
      </c>
      <c r="F387" s="43" t="str">
        <f>B387</f>
        <v>29.12.2022</v>
      </c>
      <c r="H387" s="140"/>
      <c r="I387" s="42" t="s">
        <v>41</v>
      </c>
      <c r="J387" s="43" t="str">
        <f>B387</f>
        <v>29.12.2022</v>
      </c>
    </row>
    <row r="388" spans="1:6" ht="15.75" thickBot="1">
      <c r="A388" s="38"/>
      <c r="B388" s="38"/>
      <c r="C388" s="36"/>
      <c r="D388" s="37"/>
      <c r="E388" s="38"/>
      <c r="F388" s="38"/>
    </row>
    <row r="389" spans="2:6" ht="47.25" customHeight="1" thickBot="1">
      <c r="B389" s="146" t="s">
        <v>37</v>
      </c>
      <c r="C389" s="147"/>
      <c r="D389" s="147"/>
      <c r="E389" s="147"/>
      <c r="F389" s="148"/>
    </row>
  </sheetData>
  <sheetProtection/>
  <mergeCells count="90">
    <mergeCell ref="E193:F193"/>
    <mergeCell ref="C16:F16"/>
    <mergeCell ref="B17:F17"/>
    <mergeCell ref="C28:F28"/>
    <mergeCell ref="B27:F27"/>
    <mergeCell ref="B26:F26"/>
    <mergeCell ref="B68:B69"/>
    <mergeCell ref="C65:F65"/>
    <mergeCell ref="C66:F66"/>
    <mergeCell ref="C67:F67"/>
    <mergeCell ref="A2:G2"/>
    <mergeCell ref="B3:F3"/>
    <mergeCell ref="C5:F5"/>
    <mergeCell ref="C6:F6"/>
    <mergeCell ref="C7:F7"/>
    <mergeCell ref="B8:F8"/>
    <mergeCell ref="B9:F11"/>
    <mergeCell ref="C12:F12"/>
    <mergeCell ref="B13:B14"/>
    <mergeCell ref="B113:F113"/>
    <mergeCell ref="B76:F76"/>
    <mergeCell ref="C29:F29"/>
    <mergeCell ref="C30:F30"/>
    <mergeCell ref="B31:B32"/>
    <mergeCell ref="B39:F39"/>
    <mergeCell ref="B40:B41"/>
    <mergeCell ref="B154:F154"/>
    <mergeCell ref="B155:B156"/>
    <mergeCell ref="E168:F168"/>
    <mergeCell ref="C143:F143"/>
    <mergeCell ref="C144:F144"/>
    <mergeCell ref="B77:B78"/>
    <mergeCell ref="C102:F102"/>
    <mergeCell ref="C103:F103"/>
    <mergeCell ref="C104:F104"/>
    <mergeCell ref="B105:B106"/>
    <mergeCell ref="C218:F218"/>
    <mergeCell ref="C220:F220"/>
    <mergeCell ref="C169:F169"/>
    <mergeCell ref="B114:B115"/>
    <mergeCell ref="B139:F139"/>
    <mergeCell ref="B140:F140"/>
    <mergeCell ref="C141:F141"/>
    <mergeCell ref="E142:F142"/>
    <mergeCell ref="C145:F145"/>
    <mergeCell ref="B146:B147"/>
    <mergeCell ref="C221:F221"/>
    <mergeCell ref="C170:F170"/>
    <mergeCell ref="B171:B172"/>
    <mergeCell ref="B179:F179"/>
    <mergeCell ref="B180:B181"/>
    <mergeCell ref="C194:F194"/>
    <mergeCell ref="C195:F195"/>
    <mergeCell ref="B196:B197"/>
    <mergeCell ref="B204:F204"/>
    <mergeCell ref="B205:B206"/>
    <mergeCell ref="B251:B252"/>
    <mergeCell ref="B222:B223"/>
    <mergeCell ref="B230:F230"/>
    <mergeCell ref="B231:B232"/>
    <mergeCell ref="B244:F244"/>
    <mergeCell ref="B245:F245"/>
    <mergeCell ref="C246:F246"/>
    <mergeCell ref="E247:F247"/>
    <mergeCell ref="B276:B277"/>
    <mergeCell ref="B284:F284"/>
    <mergeCell ref="B285:B286"/>
    <mergeCell ref="C299:F299"/>
    <mergeCell ref="C300:F300"/>
    <mergeCell ref="B301:B302"/>
    <mergeCell ref="H247:K249"/>
    <mergeCell ref="C248:F248"/>
    <mergeCell ref="C249:F249"/>
    <mergeCell ref="C250:F250"/>
    <mergeCell ref="B309:F309"/>
    <mergeCell ref="B259:F259"/>
    <mergeCell ref="B260:B261"/>
    <mergeCell ref="E273:F273"/>
    <mergeCell ref="C274:F274"/>
    <mergeCell ref="C275:F275"/>
    <mergeCell ref="B336:B337"/>
    <mergeCell ref="D385:D387"/>
    <mergeCell ref="H385:H387"/>
    <mergeCell ref="B389:F389"/>
    <mergeCell ref="B310:B311"/>
    <mergeCell ref="C323:F323"/>
    <mergeCell ref="C325:F325"/>
    <mergeCell ref="C326:F326"/>
    <mergeCell ref="B327:B328"/>
    <mergeCell ref="B335:F335"/>
  </mergeCells>
  <printOptions/>
  <pageMargins left="0.7" right="0.7" top="0.75" bottom="0.75" header="0.3" footer="0.3"/>
  <pageSetup fitToHeight="0" fitToWidth="1" horizontalDpi="600" verticalDpi="600" orientation="portrait" scale="65" r:id="rId1"/>
  <rowBreaks count="3" manualBreakCount="3">
    <brk id="64" max="11" man="1"/>
    <brk id="243" max="11" man="1"/>
    <brk id="32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X138"/>
  <sheetViews>
    <sheetView view="pageBreakPreview" zoomScaleSheetLayoutView="100" zoomScalePageLayoutView="0" workbookViewId="0" topLeftCell="A1">
      <selection activeCell="G21" sqref="A1:G21"/>
    </sheetView>
  </sheetViews>
  <sheetFormatPr defaultColWidth="9.140625" defaultRowHeight="15"/>
  <cols>
    <col min="1" max="1" width="19.57421875" style="0" customWidth="1"/>
    <col min="2" max="2" width="12.57421875" style="0" customWidth="1"/>
    <col min="3" max="3" width="32.7109375" style="0" bestFit="1" customWidth="1"/>
    <col min="4" max="4" width="12.8515625" style="0" customWidth="1"/>
    <col min="5" max="5" width="14.7109375" style="0" customWidth="1"/>
    <col min="6" max="6" width="15.00390625" style="0" customWidth="1"/>
    <col min="7" max="7" width="18.421875" style="0" customWidth="1"/>
  </cols>
  <sheetData>
    <row r="1" spans="1:24" ht="15">
      <c r="A1" s="83"/>
      <c r="B1" s="83"/>
      <c r="C1" s="83"/>
      <c r="D1" s="83"/>
      <c r="E1" s="83"/>
      <c r="F1" s="83"/>
      <c r="G1" s="83"/>
      <c r="H1" s="83"/>
      <c r="I1" s="83"/>
      <c r="J1" s="83"/>
      <c r="K1" s="83"/>
      <c r="L1" s="83"/>
      <c r="M1" s="83"/>
      <c r="N1" s="83"/>
      <c r="O1" s="83"/>
      <c r="P1" s="83"/>
      <c r="Q1" s="83"/>
      <c r="R1" s="83"/>
      <c r="S1" s="83"/>
      <c r="T1" s="83"/>
      <c r="U1" s="83"/>
      <c r="V1" s="83"/>
      <c r="W1" s="83"/>
      <c r="X1" s="83"/>
    </row>
    <row r="2" spans="1:24" ht="18.75">
      <c r="A2" s="84" t="s">
        <v>89</v>
      </c>
      <c r="B2" s="84"/>
      <c r="C2" s="84"/>
      <c r="D2" s="84"/>
      <c r="E2" s="85"/>
      <c r="F2" s="85"/>
      <c r="G2" s="85"/>
      <c r="H2" s="83"/>
      <c r="I2" s="83"/>
      <c r="J2" s="83"/>
      <c r="K2" s="83"/>
      <c r="L2" s="83"/>
      <c r="M2" s="83"/>
      <c r="N2" s="83"/>
      <c r="O2" s="83"/>
      <c r="P2" s="83"/>
      <c r="Q2" s="83"/>
      <c r="R2" s="83"/>
      <c r="S2" s="83"/>
      <c r="T2" s="83"/>
      <c r="U2" s="83"/>
      <c r="V2" s="83"/>
      <c r="W2" s="83"/>
      <c r="X2" s="83"/>
    </row>
    <row r="3" spans="1:24" ht="15">
      <c r="A3" s="85"/>
      <c r="B3" s="86"/>
      <c r="C3" s="85"/>
      <c r="D3" s="85"/>
      <c r="E3" s="85"/>
      <c r="F3" s="85"/>
      <c r="G3" s="85"/>
      <c r="H3" s="83"/>
      <c r="I3" s="83"/>
      <c r="J3" s="83"/>
      <c r="K3" s="83"/>
      <c r="L3" s="83"/>
      <c r="M3" s="83"/>
      <c r="N3" s="83"/>
      <c r="O3" s="83"/>
      <c r="P3" s="83"/>
      <c r="Q3" s="83"/>
      <c r="R3" s="83"/>
      <c r="S3" s="83"/>
      <c r="T3" s="83"/>
      <c r="U3" s="83"/>
      <c r="V3" s="83"/>
      <c r="W3" s="83"/>
      <c r="X3" s="83"/>
    </row>
    <row r="4" spans="1:24" ht="15.75">
      <c r="A4" s="48" t="s">
        <v>49</v>
      </c>
      <c r="B4" s="49">
        <v>91</v>
      </c>
      <c r="C4" s="48" t="s">
        <v>50</v>
      </c>
      <c r="D4" s="206" t="s">
        <v>156</v>
      </c>
      <c r="E4" s="207"/>
      <c r="F4" s="207"/>
      <c r="G4" s="208"/>
      <c r="H4" s="83"/>
      <c r="I4" s="83"/>
      <c r="J4" s="83"/>
      <c r="K4" s="83"/>
      <c r="L4" s="83"/>
      <c r="M4" s="83"/>
      <c r="N4" s="83"/>
      <c r="O4" s="83"/>
      <c r="P4" s="83"/>
      <c r="Q4" s="83"/>
      <c r="R4" s="83"/>
      <c r="S4" s="83"/>
      <c r="T4" s="83"/>
      <c r="U4" s="83"/>
      <c r="V4" s="83"/>
      <c r="W4" s="83"/>
      <c r="X4" s="83"/>
    </row>
    <row r="5" spans="1:24" ht="15.75">
      <c r="A5" s="88"/>
      <c r="B5" s="89"/>
      <c r="C5" s="89"/>
      <c r="D5" s="89"/>
      <c r="E5" s="89"/>
      <c r="F5" s="89"/>
      <c r="G5" s="89"/>
      <c r="H5" s="83"/>
      <c r="I5" s="83"/>
      <c r="J5" s="83"/>
      <c r="K5" s="83"/>
      <c r="L5" s="83"/>
      <c r="M5" s="83"/>
      <c r="N5" s="83"/>
      <c r="O5" s="83"/>
      <c r="P5" s="83"/>
      <c r="Q5" s="83"/>
      <c r="R5" s="83"/>
      <c r="S5" s="83"/>
      <c r="T5" s="83"/>
      <c r="U5" s="83"/>
      <c r="V5" s="83"/>
      <c r="W5" s="83"/>
      <c r="X5" s="83"/>
    </row>
    <row r="6" spans="1:24" ht="15.75">
      <c r="A6" s="88"/>
      <c r="B6" s="89"/>
      <c r="C6" s="89"/>
      <c r="D6" s="89"/>
      <c r="E6" s="89"/>
      <c r="F6" s="89"/>
      <c r="G6" s="89"/>
      <c r="H6" s="83"/>
      <c r="I6" s="83"/>
      <c r="J6" s="83"/>
      <c r="K6" s="83"/>
      <c r="L6" s="83"/>
      <c r="M6" s="83"/>
      <c r="N6" s="83"/>
      <c r="O6" s="83"/>
      <c r="P6" s="83"/>
      <c r="Q6" s="83"/>
      <c r="R6" s="83"/>
      <c r="S6" s="83"/>
      <c r="T6" s="83"/>
      <c r="U6" s="83"/>
      <c r="V6" s="83"/>
      <c r="W6" s="83"/>
      <c r="X6" s="83"/>
    </row>
    <row r="7" spans="1:24" ht="15.75">
      <c r="A7" s="90"/>
      <c r="B7" s="91"/>
      <c r="C7" s="92"/>
      <c r="D7" s="93" t="s">
        <v>5</v>
      </c>
      <c r="E7" s="209" t="s">
        <v>172</v>
      </c>
      <c r="F7" s="210"/>
      <c r="G7" s="211"/>
      <c r="H7" s="83"/>
      <c r="I7" s="83"/>
      <c r="J7" s="83"/>
      <c r="K7" s="83"/>
      <c r="L7" s="83"/>
      <c r="M7" s="83"/>
      <c r="N7" s="83"/>
      <c r="O7" s="83"/>
      <c r="P7" s="83"/>
      <c r="Q7" s="83"/>
      <c r="R7" s="83"/>
      <c r="S7" s="83"/>
      <c r="T7" s="83"/>
      <c r="U7" s="83"/>
      <c r="V7" s="83"/>
      <c r="W7" s="83"/>
      <c r="X7" s="83"/>
    </row>
    <row r="8" spans="1:24" ht="15.75">
      <c r="A8" s="91"/>
      <c r="B8" s="91"/>
      <c r="C8" s="87" t="s">
        <v>51</v>
      </c>
      <c r="D8" s="93">
        <v>2022</v>
      </c>
      <c r="E8" s="93">
        <v>2023</v>
      </c>
      <c r="F8" s="93">
        <v>2024</v>
      </c>
      <c r="G8" s="93">
        <v>2025</v>
      </c>
      <c r="H8" s="83"/>
      <c r="I8" s="83"/>
      <c r="J8" s="83"/>
      <c r="K8" s="83"/>
      <c r="L8" s="83"/>
      <c r="M8" s="83"/>
      <c r="N8" s="83"/>
      <c r="O8" s="124"/>
      <c r="P8" s="83"/>
      <c r="Q8" s="83"/>
      <c r="R8" s="83"/>
      <c r="S8" s="83"/>
      <c r="T8" s="83"/>
      <c r="U8" s="83"/>
      <c r="V8" s="83"/>
      <c r="W8" s="83"/>
      <c r="X8" s="83"/>
    </row>
    <row r="9" spans="1:24" ht="15.75">
      <c r="A9" s="90"/>
      <c r="B9" s="90"/>
      <c r="C9" s="94" t="s">
        <v>52</v>
      </c>
      <c r="D9" s="95">
        <f>34825+5850</f>
        <v>40675</v>
      </c>
      <c r="E9" s="95">
        <v>42930</v>
      </c>
      <c r="F9" s="95">
        <v>42930</v>
      </c>
      <c r="G9" s="95">
        <v>42930</v>
      </c>
      <c r="H9" s="83"/>
      <c r="I9" s="83"/>
      <c r="J9" s="83"/>
      <c r="K9" s="83"/>
      <c r="L9" s="83"/>
      <c r="M9" s="83"/>
      <c r="N9" s="83"/>
      <c r="O9" s="83"/>
      <c r="P9" s="83"/>
      <c r="Q9" s="83"/>
      <c r="R9" s="83"/>
      <c r="S9" s="83"/>
      <c r="T9" s="83"/>
      <c r="U9" s="83"/>
      <c r="V9" s="83"/>
      <c r="W9" s="83"/>
      <c r="X9" s="83"/>
    </row>
    <row r="10" spans="1:24" ht="15.75">
      <c r="A10" s="90"/>
      <c r="B10" s="90"/>
      <c r="C10" s="94" t="s">
        <v>53</v>
      </c>
      <c r="D10" s="95">
        <f>7904+490</f>
        <v>8394</v>
      </c>
      <c r="E10" s="95">
        <v>12000</v>
      </c>
      <c r="F10" s="95">
        <v>11570</v>
      </c>
      <c r="G10" s="95">
        <v>11570</v>
      </c>
      <c r="H10" s="83"/>
      <c r="I10" s="83"/>
      <c r="J10" s="83"/>
      <c r="K10" s="83"/>
      <c r="L10" s="83"/>
      <c r="M10" s="83"/>
      <c r="N10" s="83"/>
      <c r="O10" s="83"/>
      <c r="P10" s="83"/>
      <c r="Q10" s="83"/>
      <c r="R10" s="83"/>
      <c r="S10" s="83"/>
      <c r="T10" s="83"/>
      <c r="U10" s="83"/>
      <c r="V10" s="83"/>
      <c r="W10" s="83"/>
      <c r="X10" s="83"/>
    </row>
    <row r="11" spans="1:24" ht="15.75">
      <c r="A11" s="90"/>
      <c r="B11" s="90"/>
      <c r="C11" s="94" t="s">
        <v>54</v>
      </c>
      <c r="D11" s="95">
        <v>3000</v>
      </c>
      <c r="E11" s="95">
        <v>1000</v>
      </c>
      <c r="F11" s="95">
        <v>1000</v>
      </c>
      <c r="G11" s="95">
        <v>1000</v>
      </c>
      <c r="H11" s="83"/>
      <c r="I11" s="83"/>
      <c r="J11" s="83"/>
      <c r="K11" s="83"/>
      <c r="L11" s="83"/>
      <c r="M11" s="83"/>
      <c r="N11" s="83"/>
      <c r="O11" s="83"/>
      <c r="P11" s="83"/>
      <c r="Q11" s="83"/>
      <c r="R11" s="83"/>
      <c r="S11" s="83"/>
      <c r="T11" s="83"/>
      <c r="U11" s="83"/>
      <c r="V11" s="83"/>
      <c r="W11" s="83"/>
      <c r="X11" s="83"/>
    </row>
    <row r="12" spans="1:24" ht="15.75">
      <c r="A12" s="90"/>
      <c r="B12" s="90"/>
      <c r="C12" s="94" t="s">
        <v>55</v>
      </c>
      <c r="D12" s="95"/>
      <c r="E12" s="95"/>
      <c r="F12" s="95"/>
      <c r="G12" s="95"/>
      <c r="H12" s="83"/>
      <c r="I12" s="83"/>
      <c r="J12" s="83"/>
      <c r="K12" s="83"/>
      <c r="L12" s="83"/>
      <c r="M12" s="83"/>
      <c r="N12" s="83"/>
      <c r="O12" s="83"/>
      <c r="P12" s="83"/>
      <c r="Q12" s="83"/>
      <c r="R12" s="83"/>
      <c r="S12" s="83"/>
      <c r="T12" s="83"/>
      <c r="U12" s="83"/>
      <c r="V12" s="83"/>
      <c r="W12" s="83"/>
      <c r="X12" s="83"/>
    </row>
    <row r="13" spans="1:24" ht="16.5" thickBot="1">
      <c r="A13" s="90"/>
      <c r="B13" s="90"/>
      <c r="C13" s="94" t="s">
        <v>56</v>
      </c>
      <c r="D13" s="95"/>
      <c r="E13" s="95"/>
      <c r="F13" s="95"/>
      <c r="G13" s="95"/>
      <c r="H13" s="83"/>
      <c r="I13" s="83"/>
      <c r="J13" s="83"/>
      <c r="K13" s="83"/>
      <c r="L13" s="83"/>
      <c r="M13" s="83"/>
      <c r="N13" s="83"/>
      <c r="O13" s="83"/>
      <c r="P13" s="83"/>
      <c r="Q13" s="83"/>
      <c r="R13" s="83"/>
      <c r="S13" s="83"/>
      <c r="T13" s="83"/>
      <c r="U13" s="83"/>
      <c r="V13" s="83"/>
      <c r="W13" s="83"/>
      <c r="X13" s="83"/>
    </row>
    <row r="14" spans="1:24" ht="19.5" thickBot="1">
      <c r="A14" s="90"/>
      <c r="B14" s="90"/>
      <c r="C14" s="48" t="s">
        <v>57</v>
      </c>
      <c r="D14" s="50">
        <f>SUM(D9:D13)</f>
        <v>52069</v>
      </c>
      <c r="E14" s="50">
        <f>SUM(E9:E13)</f>
        <v>55930</v>
      </c>
      <c r="F14" s="50">
        <f>SUM(F9:F13)</f>
        <v>55500</v>
      </c>
      <c r="G14" s="50">
        <f>SUM(G9:G13)</f>
        <v>55500</v>
      </c>
      <c r="H14" s="83"/>
      <c r="I14" s="83"/>
      <c r="J14" s="204" t="s">
        <v>36</v>
      </c>
      <c r="K14" s="205"/>
      <c r="L14" s="96"/>
      <c r="M14" s="96"/>
      <c r="N14" s="96"/>
      <c r="O14" s="96"/>
      <c r="P14" s="96"/>
      <c r="Q14" s="96"/>
      <c r="R14" s="96"/>
      <c r="S14" s="96"/>
      <c r="T14" s="96"/>
      <c r="U14" s="96"/>
      <c r="V14" s="96"/>
      <c r="W14" s="96"/>
      <c r="X14" s="96"/>
    </row>
    <row r="15" spans="1:24" ht="83.25" customHeight="1" thickBot="1">
      <c r="A15" s="88"/>
      <c r="B15" s="89"/>
      <c r="C15" s="89"/>
      <c r="D15" s="89"/>
      <c r="E15" s="89"/>
      <c r="F15" s="89"/>
      <c r="G15" s="89"/>
      <c r="H15" s="83"/>
      <c r="I15" s="83"/>
      <c r="J15" s="201" t="s">
        <v>88</v>
      </c>
      <c r="K15" s="202"/>
      <c r="L15" s="202"/>
      <c r="M15" s="202"/>
      <c r="N15" s="203"/>
      <c r="O15" s="96"/>
      <c r="P15" s="96"/>
      <c r="Q15" s="96"/>
      <c r="R15" s="96"/>
      <c r="S15" s="96"/>
      <c r="T15" s="96"/>
      <c r="U15" s="96"/>
      <c r="V15" s="96"/>
      <c r="W15" s="96"/>
      <c r="X15" s="96"/>
    </row>
    <row r="16" spans="1:24" ht="15.75">
      <c r="A16" s="88"/>
      <c r="B16" s="89"/>
      <c r="C16" s="89"/>
      <c r="D16" s="89"/>
      <c r="E16" s="89"/>
      <c r="F16" s="89"/>
      <c r="G16" s="89"/>
      <c r="H16" s="83"/>
      <c r="I16" s="83"/>
      <c r="J16" s="83"/>
      <c r="K16" s="83"/>
      <c r="L16" s="83"/>
      <c r="M16" s="83"/>
      <c r="N16" s="83"/>
      <c r="O16" s="83"/>
      <c r="P16" s="83"/>
      <c r="Q16" s="83"/>
      <c r="R16" s="83"/>
      <c r="S16" s="83"/>
      <c r="T16" s="83"/>
      <c r="U16" s="83"/>
      <c r="V16" s="83"/>
      <c r="W16" s="83"/>
      <c r="X16" s="83"/>
    </row>
    <row r="17" spans="1:24" ht="15">
      <c r="A17" s="83"/>
      <c r="B17" s="83"/>
      <c r="C17" s="83"/>
      <c r="D17" s="83"/>
      <c r="E17" s="83"/>
      <c r="F17" s="83"/>
      <c r="G17" s="83"/>
      <c r="H17" s="83"/>
      <c r="I17" s="83"/>
      <c r="J17" s="83"/>
      <c r="K17" s="83"/>
      <c r="L17" s="83"/>
      <c r="M17" s="83"/>
      <c r="N17" s="83"/>
      <c r="O17" s="83"/>
      <c r="P17" s="83"/>
      <c r="Q17" s="83"/>
      <c r="R17" s="83"/>
      <c r="S17" s="83"/>
      <c r="T17" s="83"/>
      <c r="U17" s="83"/>
      <c r="V17" s="83"/>
      <c r="W17" s="83"/>
      <c r="X17" s="83"/>
    </row>
    <row r="18" spans="1:24" ht="15.75" thickBot="1">
      <c r="A18" s="83"/>
      <c r="B18" s="83"/>
      <c r="C18" s="83"/>
      <c r="D18" s="83"/>
      <c r="E18" s="83"/>
      <c r="F18" s="83"/>
      <c r="G18" s="83"/>
      <c r="H18" s="83"/>
      <c r="I18" s="83"/>
      <c r="J18" s="83"/>
      <c r="K18" s="83"/>
      <c r="L18" s="83"/>
      <c r="M18" s="83"/>
      <c r="N18" s="83"/>
      <c r="O18" s="83"/>
      <c r="P18" s="83"/>
      <c r="Q18" s="83"/>
      <c r="R18" s="83"/>
      <c r="S18" s="83"/>
      <c r="T18" s="83"/>
      <c r="U18" s="83"/>
      <c r="V18" s="83"/>
      <c r="W18" s="83"/>
      <c r="X18" s="83"/>
    </row>
    <row r="19" spans="1:24" ht="15">
      <c r="A19" s="141" t="s">
        <v>38</v>
      </c>
      <c r="B19" s="97" t="s">
        <v>39</v>
      </c>
      <c r="C19" s="98" t="s">
        <v>158</v>
      </c>
      <c r="D19" s="83"/>
      <c r="E19" s="141" t="s">
        <v>42</v>
      </c>
      <c r="F19" s="97" t="s">
        <v>39</v>
      </c>
      <c r="G19" s="98" t="s">
        <v>155</v>
      </c>
      <c r="H19" s="83"/>
      <c r="I19" s="83"/>
      <c r="J19" s="83"/>
      <c r="K19" s="83"/>
      <c r="L19" s="83"/>
      <c r="M19" s="83"/>
      <c r="N19" s="83"/>
      <c r="O19" s="83"/>
      <c r="P19" s="83"/>
      <c r="Q19" s="83"/>
      <c r="R19" s="83"/>
      <c r="S19" s="83"/>
      <c r="T19" s="83"/>
      <c r="U19" s="83"/>
      <c r="V19" s="83"/>
      <c r="W19" s="83"/>
      <c r="X19" s="83"/>
    </row>
    <row r="20" spans="1:24" ht="15">
      <c r="A20" s="142"/>
      <c r="B20" s="99" t="s">
        <v>40</v>
      </c>
      <c r="C20" s="100"/>
      <c r="D20" s="83"/>
      <c r="E20" s="142"/>
      <c r="F20" s="99" t="s">
        <v>40</v>
      </c>
      <c r="G20" s="100"/>
      <c r="H20" s="83"/>
      <c r="I20" s="83"/>
      <c r="J20" s="83"/>
      <c r="K20" s="83"/>
      <c r="L20" s="83"/>
      <c r="M20" s="83"/>
      <c r="N20" s="83"/>
      <c r="O20" s="83"/>
      <c r="P20" s="83"/>
      <c r="Q20" s="83"/>
      <c r="R20" s="83"/>
      <c r="S20" s="83"/>
      <c r="T20" s="83"/>
      <c r="U20" s="83"/>
      <c r="V20" s="83"/>
      <c r="W20" s="83"/>
      <c r="X20" s="83"/>
    </row>
    <row r="21" spans="1:24" ht="15.75" thickBot="1">
      <c r="A21" s="143"/>
      <c r="B21" s="101" t="s">
        <v>41</v>
      </c>
      <c r="C21" s="102" t="str">
        <f>'Formati 1 Misioni'!E14</f>
        <v>29.12.2022</v>
      </c>
      <c r="D21" s="83"/>
      <c r="E21" s="143"/>
      <c r="F21" s="101" t="s">
        <v>41</v>
      </c>
      <c r="G21" s="102" t="str">
        <f>C21</f>
        <v>29.12.2022</v>
      </c>
      <c r="H21" s="83"/>
      <c r="I21" s="83"/>
      <c r="J21" s="83"/>
      <c r="K21" s="83"/>
      <c r="L21" s="83"/>
      <c r="M21" s="83"/>
      <c r="N21" s="83"/>
      <c r="O21" s="83"/>
      <c r="P21" s="83"/>
      <c r="Q21" s="83"/>
      <c r="R21" s="83"/>
      <c r="S21" s="83"/>
      <c r="T21" s="83"/>
      <c r="U21" s="83"/>
      <c r="V21" s="83"/>
      <c r="W21" s="83"/>
      <c r="X21" s="83"/>
    </row>
    <row r="22" spans="1:24" ht="15">
      <c r="A22" s="83"/>
      <c r="B22" s="83"/>
      <c r="C22" s="83"/>
      <c r="D22" s="83"/>
      <c r="E22" s="83"/>
      <c r="F22" s="83"/>
      <c r="G22" s="83"/>
      <c r="H22" s="83"/>
      <c r="I22" s="83"/>
      <c r="J22" s="83"/>
      <c r="K22" s="83"/>
      <c r="L22" s="83"/>
      <c r="M22" s="83"/>
      <c r="N22" s="83"/>
      <c r="O22" s="83"/>
      <c r="P22" s="83"/>
      <c r="Q22" s="83"/>
      <c r="R22" s="83"/>
      <c r="S22" s="83"/>
      <c r="T22" s="83"/>
      <c r="U22" s="83"/>
      <c r="V22" s="83"/>
      <c r="W22" s="83"/>
      <c r="X22" s="83"/>
    </row>
    <row r="23" spans="1:24" ht="1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ht="15">
      <c r="A24" s="83"/>
      <c r="B24" s="83"/>
      <c r="C24" s="83"/>
      <c r="D24" s="83"/>
      <c r="E24" s="83"/>
      <c r="F24" s="83"/>
      <c r="G24" s="83"/>
      <c r="H24" s="83"/>
      <c r="I24" s="83"/>
      <c r="J24" s="83"/>
      <c r="K24" s="83"/>
      <c r="L24" s="83"/>
      <c r="M24" s="83"/>
      <c r="N24" s="83"/>
      <c r="O24" s="83"/>
      <c r="P24" s="83"/>
      <c r="Q24" s="83"/>
      <c r="R24" s="83"/>
      <c r="S24" s="83"/>
      <c r="T24" s="83"/>
      <c r="U24" s="83"/>
      <c r="V24" s="83"/>
      <c r="W24" s="83"/>
      <c r="X24" s="83"/>
    </row>
    <row r="25" spans="1:24" ht="15">
      <c r="A25" s="83"/>
      <c r="B25" s="83"/>
      <c r="C25" s="83"/>
      <c r="D25" s="83"/>
      <c r="E25" s="83"/>
      <c r="F25" s="83"/>
      <c r="G25" s="83"/>
      <c r="H25" s="83"/>
      <c r="I25" s="83"/>
      <c r="J25" s="83"/>
      <c r="K25" s="83"/>
      <c r="L25" s="83"/>
      <c r="M25" s="83"/>
      <c r="N25" s="83"/>
      <c r="O25" s="83"/>
      <c r="P25" s="83"/>
      <c r="Q25" s="83"/>
      <c r="R25" s="83"/>
      <c r="S25" s="83"/>
      <c r="T25" s="83"/>
      <c r="U25" s="83"/>
      <c r="V25" s="83"/>
      <c r="W25" s="83"/>
      <c r="X25" s="83"/>
    </row>
    <row r="26" spans="1:24" ht="15">
      <c r="A26" s="83"/>
      <c r="B26" s="83"/>
      <c r="C26" s="83"/>
      <c r="D26" s="83"/>
      <c r="E26" s="83"/>
      <c r="F26" s="83"/>
      <c r="G26" s="83"/>
      <c r="H26" s="83"/>
      <c r="I26" s="83"/>
      <c r="J26" s="83"/>
      <c r="K26" s="83"/>
      <c r="L26" s="83"/>
      <c r="M26" s="83"/>
      <c r="N26" s="83"/>
      <c r="O26" s="83"/>
      <c r="P26" s="83"/>
      <c r="Q26" s="83"/>
      <c r="R26" s="83"/>
      <c r="S26" s="83"/>
      <c r="T26" s="83"/>
      <c r="U26" s="83"/>
      <c r="V26" s="83"/>
      <c r="W26" s="83"/>
      <c r="X26" s="83"/>
    </row>
    <row r="27" spans="1:24" ht="15">
      <c r="A27" s="83"/>
      <c r="B27" s="83"/>
      <c r="C27" s="83"/>
      <c r="D27" s="83"/>
      <c r="E27" s="83"/>
      <c r="F27" s="83"/>
      <c r="G27" s="83"/>
      <c r="H27" s="83"/>
      <c r="I27" s="83"/>
      <c r="J27" s="83"/>
      <c r="K27" s="83"/>
      <c r="L27" s="83"/>
      <c r="M27" s="83"/>
      <c r="N27" s="83"/>
      <c r="O27" s="83"/>
      <c r="P27" s="83"/>
      <c r="Q27" s="83"/>
      <c r="R27" s="83"/>
      <c r="S27" s="83"/>
      <c r="T27" s="83"/>
      <c r="U27" s="83"/>
      <c r="V27" s="83"/>
      <c r="W27" s="83"/>
      <c r="X27" s="83"/>
    </row>
    <row r="28" spans="1:24" ht="15">
      <c r="A28" s="83"/>
      <c r="B28" s="83"/>
      <c r="C28" s="83"/>
      <c r="D28" s="83"/>
      <c r="E28" s="83"/>
      <c r="F28" s="83"/>
      <c r="G28" s="83"/>
      <c r="H28" s="83"/>
      <c r="I28" s="83"/>
      <c r="J28" s="83"/>
      <c r="K28" s="83"/>
      <c r="L28" s="83"/>
      <c r="M28" s="83"/>
      <c r="N28" s="83"/>
      <c r="O28" s="83"/>
      <c r="P28" s="83"/>
      <c r="Q28" s="83"/>
      <c r="R28" s="83"/>
      <c r="S28" s="83"/>
      <c r="T28" s="83"/>
      <c r="U28" s="83"/>
      <c r="V28" s="83"/>
      <c r="W28" s="83"/>
      <c r="X28" s="83"/>
    </row>
    <row r="29" spans="1:24" ht="15">
      <c r="A29" s="83"/>
      <c r="B29" s="83"/>
      <c r="C29" s="83"/>
      <c r="D29" s="83"/>
      <c r="E29" s="83"/>
      <c r="F29" s="83"/>
      <c r="G29" s="83"/>
      <c r="H29" s="83"/>
      <c r="I29" s="83"/>
      <c r="J29" s="83"/>
      <c r="K29" s="83"/>
      <c r="L29" s="83"/>
      <c r="M29" s="83"/>
      <c r="N29" s="83"/>
      <c r="O29" s="83"/>
      <c r="P29" s="83"/>
      <c r="Q29" s="83"/>
      <c r="R29" s="83"/>
      <c r="S29" s="83"/>
      <c r="T29" s="83"/>
      <c r="U29" s="83"/>
      <c r="V29" s="83"/>
      <c r="W29" s="83"/>
      <c r="X29" s="83"/>
    </row>
    <row r="30" spans="1:24" ht="15">
      <c r="A30" s="83"/>
      <c r="B30" s="83"/>
      <c r="C30" s="83"/>
      <c r="D30" s="83"/>
      <c r="E30" s="83"/>
      <c r="F30" s="83"/>
      <c r="G30" s="83"/>
      <c r="H30" s="83"/>
      <c r="I30" s="83"/>
      <c r="J30" s="83"/>
      <c r="K30" s="83"/>
      <c r="L30" s="83"/>
      <c r="M30" s="83"/>
      <c r="N30" s="83"/>
      <c r="O30" s="83"/>
      <c r="P30" s="83"/>
      <c r="Q30" s="83"/>
      <c r="R30" s="83"/>
      <c r="S30" s="83"/>
      <c r="T30" s="83"/>
      <c r="U30" s="83"/>
      <c r="V30" s="83"/>
      <c r="W30" s="83"/>
      <c r="X30" s="83"/>
    </row>
    <row r="31" spans="1:24" ht="15">
      <c r="A31" s="83"/>
      <c r="B31" s="83"/>
      <c r="C31" s="83"/>
      <c r="D31" s="83"/>
      <c r="E31" s="83"/>
      <c r="F31" s="83"/>
      <c r="G31" s="83"/>
      <c r="H31" s="83"/>
      <c r="I31" s="83"/>
      <c r="J31" s="83"/>
      <c r="K31" s="83"/>
      <c r="L31" s="83"/>
      <c r="M31" s="83"/>
      <c r="N31" s="83"/>
      <c r="O31" s="83"/>
      <c r="P31" s="83"/>
      <c r="Q31" s="83"/>
      <c r="R31" s="83"/>
      <c r="S31" s="83"/>
      <c r="T31" s="83"/>
      <c r="U31" s="83"/>
      <c r="V31" s="83"/>
      <c r="W31" s="83"/>
      <c r="X31" s="83"/>
    </row>
    <row r="32" spans="1:24" ht="15">
      <c r="A32" s="83"/>
      <c r="B32" s="83"/>
      <c r="C32" s="83"/>
      <c r="D32" s="83"/>
      <c r="E32" s="83"/>
      <c r="F32" s="83"/>
      <c r="G32" s="83"/>
      <c r="H32" s="83"/>
      <c r="I32" s="83"/>
      <c r="J32" s="83"/>
      <c r="K32" s="83"/>
      <c r="L32" s="83"/>
      <c r="M32" s="83"/>
      <c r="N32" s="83"/>
      <c r="O32" s="83"/>
      <c r="P32" s="83"/>
      <c r="Q32" s="83"/>
      <c r="R32" s="83"/>
      <c r="S32" s="83"/>
      <c r="T32" s="83"/>
      <c r="U32" s="83"/>
      <c r="V32" s="83"/>
      <c r="W32" s="83"/>
      <c r="X32" s="83"/>
    </row>
    <row r="33" spans="1:24" ht="15">
      <c r="A33" s="83"/>
      <c r="B33" s="83"/>
      <c r="C33" s="83"/>
      <c r="D33" s="83"/>
      <c r="E33" s="83"/>
      <c r="F33" s="83"/>
      <c r="G33" s="83"/>
      <c r="H33" s="83"/>
      <c r="I33" s="83"/>
      <c r="J33" s="83"/>
      <c r="K33" s="83"/>
      <c r="L33" s="83"/>
      <c r="M33" s="83"/>
      <c r="N33" s="83"/>
      <c r="O33" s="83"/>
      <c r="P33" s="83"/>
      <c r="Q33" s="83"/>
      <c r="R33" s="83"/>
      <c r="S33" s="83"/>
      <c r="T33" s="83"/>
      <c r="U33" s="83"/>
      <c r="V33" s="83"/>
      <c r="W33" s="83"/>
      <c r="X33" s="83"/>
    </row>
    <row r="34" spans="1:24" ht="15">
      <c r="A34" s="83"/>
      <c r="B34" s="83"/>
      <c r="C34" s="83"/>
      <c r="D34" s="83"/>
      <c r="E34" s="83"/>
      <c r="F34" s="83"/>
      <c r="G34" s="83"/>
      <c r="H34" s="83"/>
      <c r="I34" s="83"/>
      <c r="J34" s="83"/>
      <c r="K34" s="83"/>
      <c r="L34" s="83"/>
      <c r="M34" s="83"/>
      <c r="N34" s="83"/>
      <c r="O34" s="83"/>
      <c r="P34" s="83"/>
      <c r="Q34" s="83"/>
      <c r="R34" s="83"/>
      <c r="S34" s="83"/>
      <c r="T34" s="83"/>
      <c r="U34" s="83"/>
      <c r="V34" s="83"/>
      <c r="W34" s="83"/>
      <c r="X34" s="83"/>
    </row>
    <row r="35" spans="1:24" ht="15">
      <c r="A35" s="83"/>
      <c r="B35" s="83"/>
      <c r="C35" s="83"/>
      <c r="D35" s="83"/>
      <c r="E35" s="83"/>
      <c r="F35" s="83"/>
      <c r="G35" s="83"/>
      <c r="H35" s="83"/>
      <c r="I35" s="83"/>
      <c r="J35" s="83"/>
      <c r="K35" s="83"/>
      <c r="L35" s="83"/>
      <c r="M35" s="83"/>
      <c r="N35" s="83"/>
      <c r="O35" s="83"/>
      <c r="P35" s="83"/>
      <c r="Q35" s="83"/>
      <c r="R35" s="83"/>
      <c r="S35" s="83"/>
      <c r="T35" s="83"/>
      <c r="U35" s="83"/>
      <c r="V35" s="83"/>
      <c r="W35" s="83"/>
      <c r="X35" s="83"/>
    </row>
    <row r="36" spans="1:24" ht="15">
      <c r="A36" s="83"/>
      <c r="B36" s="83"/>
      <c r="C36" s="83"/>
      <c r="D36" s="83"/>
      <c r="E36" s="83"/>
      <c r="F36" s="83"/>
      <c r="G36" s="83"/>
      <c r="H36" s="83"/>
      <c r="I36" s="83"/>
      <c r="J36" s="83"/>
      <c r="K36" s="83"/>
      <c r="L36" s="83"/>
      <c r="M36" s="83"/>
      <c r="N36" s="83"/>
      <c r="O36" s="83"/>
      <c r="P36" s="83"/>
      <c r="Q36" s="83"/>
      <c r="R36" s="83"/>
      <c r="S36" s="83"/>
      <c r="T36" s="83"/>
      <c r="U36" s="83"/>
      <c r="V36" s="83"/>
      <c r="W36" s="83"/>
      <c r="X36" s="83"/>
    </row>
    <row r="37" spans="1:24" ht="15">
      <c r="A37" s="83"/>
      <c r="B37" s="83"/>
      <c r="C37" s="83"/>
      <c r="D37" s="83"/>
      <c r="E37" s="83"/>
      <c r="F37" s="83"/>
      <c r="G37" s="83"/>
      <c r="H37" s="83"/>
      <c r="I37" s="83"/>
      <c r="J37" s="83"/>
      <c r="K37" s="83"/>
      <c r="L37" s="83"/>
      <c r="M37" s="83"/>
      <c r="N37" s="83"/>
      <c r="O37" s="83"/>
      <c r="P37" s="83"/>
      <c r="Q37" s="83"/>
      <c r="R37" s="83"/>
      <c r="S37" s="83"/>
      <c r="T37" s="83"/>
      <c r="U37" s="83"/>
      <c r="V37" s="83"/>
      <c r="W37" s="83"/>
      <c r="X37" s="83"/>
    </row>
    <row r="38" spans="1:24" ht="15">
      <c r="A38" s="83"/>
      <c r="B38" s="83"/>
      <c r="C38" s="83"/>
      <c r="D38" s="83"/>
      <c r="E38" s="83"/>
      <c r="F38" s="83"/>
      <c r="G38" s="83"/>
      <c r="H38" s="83"/>
      <c r="I38" s="83"/>
      <c r="J38" s="83"/>
      <c r="K38" s="83"/>
      <c r="L38" s="83"/>
      <c r="M38" s="83"/>
      <c r="N38" s="83"/>
      <c r="O38" s="83"/>
      <c r="P38" s="83"/>
      <c r="Q38" s="83"/>
      <c r="R38" s="83"/>
      <c r="S38" s="83"/>
      <c r="T38" s="83"/>
      <c r="U38" s="83"/>
      <c r="V38" s="83"/>
      <c r="W38" s="83"/>
      <c r="X38" s="83"/>
    </row>
    <row r="39" spans="1:24" ht="15">
      <c r="A39" s="83"/>
      <c r="B39" s="83"/>
      <c r="C39" s="83"/>
      <c r="D39" s="83"/>
      <c r="E39" s="83"/>
      <c r="F39" s="83"/>
      <c r="G39" s="83"/>
      <c r="H39" s="83"/>
      <c r="I39" s="83"/>
      <c r="J39" s="83"/>
      <c r="K39" s="83"/>
      <c r="L39" s="83"/>
      <c r="M39" s="83"/>
      <c r="N39" s="83"/>
      <c r="O39" s="83"/>
      <c r="P39" s="83"/>
      <c r="Q39" s="83"/>
      <c r="R39" s="83"/>
      <c r="S39" s="83"/>
      <c r="T39" s="83"/>
      <c r="U39" s="83"/>
      <c r="V39" s="83"/>
      <c r="W39" s="83"/>
      <c r="X39" s="83"/>
    </row>
    <row r="40" spans="1:24" ht="15">
      <c r="A40" s="83"/>
      <c r="B40" s="83"/>
      <c r="C40" s="83"/>
      <c r="D40" s="83"/>
      <c r="E40" s="83"/>
      <c r="F40" s="83"/>
      <c r="G40" s="83"/>
      <c r="H40" s="83"/>
      <c r="I40" s="83"/>
      <c r="J40" s="83"/>
      <c r="K40" s="83"/>
      <c r="L40" s="83"/>
      <c r="M40" s="83"/>
      <c r="N40" s="83"/>
      <c r="O40" s="83"/>
      <c r="P40" s="83"/>
      <c r="Q40" s="83"/>
      <c r="R40" s="83"/>
      <c r="S40" s="83"/>
      <c r="T40" s="83"/>
      <c r="U40" s="83"/>
      <c r="V40" s="83"/>
      <c r="W40" s="83"/>
      <c r="X40" s="83"/>
    </row>
    <row r="41" spans="1:24" ht="15">
      <c r="A41" s="83"/>
      <c r="B41" s="83"/>
      <c r="C41" s="83"/>
      <c r="D41" s="83"/>
      <c r="E41" s="83"/>
      <c r="F41" s="83"/>
      <c r="G41" s="83"/>
      <c r="H41" s="83"/>
      <c r="I41" s="83"/>
      <c r="J41" s="83"/>
      <c r="K41" s="83"/>
      <c r="L41" s="83"/>
      <c r="M41" s="83"/>
      <c r="N41" s="83"/>
      <c r="O41" s="83"/>
      <c r="P41" s="83"/>
      <c r="Q41" s="83"/>
      <c r="R41" s="83"/>
      <c r="S41" s="83"/>
      <c r="T41" s="83"/>
      <c r="U41" s="83"/>
      <c r="V41" s="83"/>
      <c r="W41" s="83"/>
      <c r="X41" s="83"/>
    </row>
    <row r="42" spans="1:24" ht="15">
      <c r="A42" s="83"/>
      <c r="B42" s="83"/>
      <c r="C42" s="83"/>
      <c r="D42" s="83"/>
      <c r="E42" s="83"/>
      <c r="F42" s="83"/>
      <c r="G42" s="83"/>
      <c r="H42" s="83"/>
      <c r="I42" s="83"/>
      <c r="J42" s="83"/>
      <c r="K42" s="83"/>
      <c r="L42" s="83"/>
      <c r="M42" s="83"/>
      <c r="N42" s="83"/>
      <c r="O42" s="83"/>
      <c r="P42" s="83"/>
      <c r="Q42" s="83"/>
      <c r="R42" s="83"/>
      <c r="S42" s="83"/>
      <c r="T42" s="83"/>
      <c r="U42" s="83"/>
      <c r="V42" s="83"/>
      <c r="W42" s="83"/>
      <c r="X42" s="83"/>
    </row>
    <row r="43" spans="1:24" ht="15">
      <c r="A43" s="83"/>
      <c r="B43" s="83"/>
      <c r="C43" s="83"/>
      <c r="D43" s="83"/>
      <c r="E43" s="83"/>
      <c r="F43" s="83"/>
      <c r="G43" s="83"/>
      <c r="H43" s="83"/>
      <c r="I43" s="83"/>
      <c r="J43" s="83"/>
      <c r="K43" s="83"/>
      <c r="L43" s="83"/>
      <c r="M43" s="83"/>
      <c r="N43" s="83"/>
      <c r="O43" s="83"/>
      <c r="P43" s="83"/>
      <c r="Q43" s="83"/>
      <c r="R43" s="83"/>
      <c r="S43" s="83"/>
      <c r="T43" s="83"/>
      <c r="U43" s="83"/>
      <c r="V43" s="83"/>
      <c r="W43" s="83"/>
      <c r="X43" s="83"/>
    </row>
    <row r="44" spans="1:24" ht="15">
      <c r="A44" s="83"/>
      <c r="B44" s="83"/>
      <c r="C44" s="83"/>
      <c r="D44" s="83"/>
      <c r="E44" s="83"/>
      <c r="F44" s="83"/>
      <c r="G44" s="83"/>
      <c r="H44" s="83"/>
      <c r="I44" s="83"/>
      <c r="J44" s="83"/>
      <c r="K44" s="83"/>
      <c r="L44" s="83"/>
      <c r="M44" s="83"/>
      <c r="N44" s="83"/>
      <c r="O44" s="83"/>
      <c r="P44" s="83"/>
      <c r="Q44" s="83"/>
      <c r="R44" s="83"/>
      <c r="S44" s="83"/>
      <c r="T44" s="83"/>
      <c r="U44" s="83"/>
      <c r="V44" s="83"/>
      <c r="W44" s="83"/>
      <c r="X44" s="83"/>
    </row>
    <row r="45" spans="1:24" ht="15">
      <c r="A45" s="83"/>
      <c r="B45" s="83"/>
      <c r="C45" s="83"/>
      <c r="D45" s="83"/>
      <c r="E45" s="83"/>
      <c r="F45" s="83"/>
      <c r="G45" s="83"/>
      <c r="H45" s="83"/>
      <c r="I45" s="83"/>
      <c r="J45" s="83"/>
      <c r="K45" s="83"/>
      <c r="L45" s="83"/>
      <c r="M45" s="83"/>
      <c r="N45" s="83"/>
      <c r="O45" s="83"/>
      <c r="P45" s="83"/>
      <c r="Q45" s="83"/>
      <c r="R45" s="83"/>
      <c r="S45" s="83"/>
      <c r="T45" s="83"/>
      <c r="U45" s="83"/>
      <c r="V45" s="83"/>
      <c r="W45" s="83"/>
      <c r="X45" s="83"/>
    </row>
    <row r="46" spans="1:24" ht="15">
      <c r="A46" s="83"/>
      <c r="B46" s="83"/>
      <c r="C46" s="83"/>
      <c r="D46" s="83"/>
      <c r="E46" s="83"/>
      <c r="F46" s="83"/>
      <c r="G46" s="83"/>
      <c r="H46" s="83"/>
      <c r="I46" s="83"/>
      <c r="J46" s="83"/>
      <c r="K46" s="83"/>
      <c r="L46" s="83"/>
      <c r="M46" s="83"/>
      <c r="N46" s="83"/>
      <c r="O46" s="83"/>
      <c r="P46" s="83"/>
      <c r="Q46" s="83"/>
      <c r="R46" s="83"/>
      <c r="S46" s="83"/>
      <c r="T46" s="83"/>
      <c r="U46" s="83"/>
      <c r="V46" s="83"/>
      <c r="W46" s="83"/>
      <c r="X46" s="83"/>
    </row>
    <row r="47" spans="1:24" ht="15">
      <c r="A47" s="83"/>
      <c r="B47" s="83"/>
      <c r="C47" s="83"/>
      <c r="D47" s="83"/>
      <c r="E47" s="83"/>
      <c r="F47" s="83"/>
      <c r="G47" s="83"/>
      <c r="H47" s="83"/>
      <c r="I47" s="83"/>
      <c r="J47" s="83"/>
      <c r="K47" s="83"/>
      <c r="L47" s="83"/>
      <c r="M47" s="83"/>
      <c r="N47" s="83"/>
      <c r="O47" s="83"/>
      <c r="P47" s="83"/>
      <c r="Q47" s="83"/>
      <c r="R47" s="83"/>
      <c r="S47" s="83"/>
      <c r="T47" s="83"/>
      <c r="U47" s="83"/>
      <c r="V47" s="83"/>
      <c r="W47" s="83"/>
      <c r="X47" s="83"/>
    </row>
    <row r="48" spans="1:24" ht="15">
      <c r="A48" s="83"/>
      <c r="B48" s="83"/>
      <c r="C48" s="83"/>
      <c r="D48" s="83"/>
      <c r="E48" s="83"/>
      <c r="F48" s="83"/>
      <c r="G48" s="83"/>
      <c r="H48" s="83"/>
      <c r="I48" s="83"/>
      <c r="J48" s="83"/>
      <c r="K48" s="83"/>
      <c r="L48" s="83"/>
      <c r="M48" s="83"/>
      <c r="N48" s="83"/>
      <c r="O48" s="83"/>
      <c r="P48" s="83"/>
      <c r="Q48" s="83"/>
      <c r="R48" s="83"/>
      <c r="S48" s="83"/>
      <c r="T48" s="83"/>
      <c r="U48" s="83"/>
      <c r="V48" s="83"/>
      <c r="W48" s="83"/>
      <c r="X48" s="83"/>
    </row>
    <row r="49" spans="1:24" ht="15">
      <c r="A49" s="83"/>
      <c r="B49" s="83"/>
      <c r="C49" s="83"/>
      <c r="D49" s="83"/>
      <c r="E49" s="83"/>
      <c r="F49" s="83"/>
      <c r="G49" s="83"/>
      <c r="H49" s="83"/>
      <c r="I49" s="83"/>
      <c r="J49" s="83"/>
      <c r="K49" s="83"/>
      <c r="L49" s="83"/>
      <c r="M49" s="83"/>
      <c r="N49" s="83"/>
      <c r="O49" s="83"/>
      <c r="P49" s="83"/>
      <c r="Q49" s="83"/>
      <c r="R49" s="83"/>
      <c r="S49" s="83"/>
      <c r="T49" s="83"/>
      <c r="U49" s="83"/>
      <c r="V49" s="83"/>
      <c r="W49" s="83"/>
      <c r="X49" s="83"/>
    </row>
    <row r="50" spans="1:24" ht="15">
      <c r="A50" s="83"/>
      <c r="B50" s="83"/>
      <c r="C50" s="83"/>
      <c r="D50" s="83"/>
      <c r="E50" s="83"/>
      <c r="F50" s="83"/>
      <c r="G50" s="83"/>
      <c r="H50" s="83"/>
      <c r="I50" s="83"/>
      <c r="J50" s="83"/>
      <c r="K50" s="83"/>
      <c r="L50" s="83"/>
      <c r="M50" s="83"/>
      <c r="N50" s="83"/>
      <c r="O50" s="83"/>
      <c r="P50" s="83"/>
      <c r="Q50" s="83"/>
      <c r="R50" s="83"/>
      <c r="S50" s="83"/>
      <c r="T50" s="83"/>
      <c r="U50" s="83"/>
      <c r="V50" s="83"/>
      <c r="W50" s="83"/>
      <c r="X50" s="83"/>
    </row>
    <row r="51" spans="1:24" ht="15">
      <c r="A51" s="83"/>
      <c r="B51" s="83"/>
      <c r="C51" s="83"/>
      <c r="D51" s="83"/>
      <c r="E51" s="83"/>
      <c r="F51" s="83"/>
      <c r="G51" s="83"/>
      <c r="H51" s="83"/>
      <c r="I51" s="83"/>
      <c r="J51" s="83"/>
      <c r="K51" s="83"/>
      <c r="L51" s="83"/>
      <c r="M51" s="83"/>
      <c r="N51" s="83"/>
      <c r="O51" s="83"/>
      <c r="P51" s="83"/>
      <c r="Q51" s="83"/>
      <c r="R51" s="83"/>
      <c r="S51" s="83"/>
      <c r="T51" s="83"/>
      <c r="U51" s="83"/>
      <c r="V51" s="83"/>
      <c r="W51" s="83"/>
      <c r="X51" s="83"/>
    </row>
    <row r="52" spans="1:24" ht="15">
      <c r="A52" s="83"/>
      <c r="B52" s="83"/>
      <c r="C52" s="83"/>
      <c r="D52" s="83"/>
      <c r="E52" s="83"/>
      <c r="F52" s="83"/>
      <c r="G52" s="83"/>
      <c r="H52" s="83"/>
      <c r="I52" s="83"/>
      <c r="J52" s="83"/>
      <c r="K52" s="83"/>
      <c r="L52" s="83"/>
      <c r="M52" s="83"/>
      <c r="N52" s="83"/>
      <c r="O52" s="83"/>
      <c r="P52" s="83"/>
      <c r="Q52" s="83"/>
      <c r="R52" s="83"/>
      <c r="S52" s="83"/>
      <c r="T52" s="83"/>
      <c r="U52" s="83"/>
      <c r="V52" s="83"/>
      <c r="W52" s="83"/>
      <c r="X52" s="83"/>
    </row>
    <row r="53" spans="1:24" ht="15">
      <c r="A53" s="83"/>
      <c r="B53" s="83"/>
      <c r="C53" s="83"/>
      <c r="D53" s="83"/>
      <c r="E53" s="83"/>
      <c r="F53" s="83"/>
      <c r="G53" s="83"/>
      <c r="H53" s="83"/>
      <c r="I53" s="83"/>
      <c r="J53" s="83"/>
      <c r="K53" s="83"/>
      <c r="L53" s="83"/>
      <c r="M53" s="83"/>
      <c r="N53" s="83"/>
      <c r="O53" s="83"/>
      <c r="P53" s="83"/>
      <c r="Q53" s="83"/>
      <c r="R53" s="83"/>
      <c r="S53" s="83"/>
      <c r="T53" s="83"/>
      <c r="U53" s="83"/>
      <c r="V53" s="83"/>
      <c r="W53" s="83"/>
      <c r="X53" s="83"/>
    </row>
    <row r="54" spans="1:24" ht="15">
      <c r="A54" s="83"/>
      <c r="B54" s="83"/>
      <c r="C54" s="83"/>
      <c r="D54" s="83"/>
      <c r="E54" s="83"/>
      <c r="F54" s="83"/>
      <c r="G54" s="83"/>
      <c r="H54" s="83"/>
      <c r="I54" s="83"/>
      <c r="J54" s="83"/>
      <c r="K54" s="83"/>
      <c r="L54" s="83"/>
      <c r="M54" s="83"/>
      <c r="N54" s="83"/>
      <c r="O54" s="83"/>
      <c r="P54" s="83"/>
      <c r="Q54" s="83"/>
      <c r="R54" s="83"/>
      <c r="S54" s="83"/>
      <c r="T54" s="83"/>
      <c r="U54" s="83"/>
      <c r="V54" s="83"/>
      <c r="W54" s="83"/>
      <c r="X54" s="83"/>
    </row>
    <row r="55" spans="1:24" ht="15">
      <c r="A55" s="83"/>
      <c r="B55" s="83"/>
      <c r="C55" s="83"/>
      <c r="D55" s="83"/>
      <c r="E55" s="83"/>
      <c r="F55" s="83"/>
      <c r="G55" s="83"/>
      <c r="H55" s="83"/>
      <c r="I55" s="83"/>
      <c r="J55" s="83"/>
      <c r="K55" s="83"/>
      <c r="L55" s="83"/>
      <c r="M55" s="83"/>
      <c r="N55" s="83"/>
      <c r="O55" s="83"/>
      <c r="P55" s="83"/>
      <c r="Q55" s="83"/>
      <c r="R55" s="83"/>
      <c r="S55" s="83"/>
      <c r="T55" s="83"/>
      <c r="U55" s="83"/>
      <c r="V55" s="83"/>
      <c r="W55" s="83"/>
      <c r="X55" s="83"/>
    </row>
    <row r="56" spans="1:24" ht="15">
      <c r="A56" s="83"/>
      <c r="B56" s="83"/>
      <c r="C56" s="83"/>
      <c r="D56" s="83"/>
      <c r="E56" s="83"/>
      <c r="F56" s="83"/>
      <c r="G56" s="83"/>
      <c r="H56" s="83"/>
      <c r="I56" s="83"/>
      <c r="J56" s="83"/>
      <c r="K56" s="83"/>
      <c r="L56" s="83"/>
      <c r="M56" s="83"/>
      <c r="N56" s="83"/>
      <c r="O56" s="83"/>
      <c r="P56" s="83"/>
      <c r="Q56" s="83"/>
      <c r="R56" s="83"/>
      <c r="S56" s="83"/>
      <c r="T56" s="83"/>
      <c r="U56" s="83"/>
      <c r="V56" s="83"/>
      <c r="W56" s="83"/>
      <c r="X56" s="83"/>
    </row>
    <row r="57" spans="1:24" ht="15">
      <c r="A57" s="83"/>
      <c r="B57" s="83"/>
      <c r="C57" s="83"/>
      <c r="D57" s="83"/>
      <c r="E57" s="83"/>
      <c r="F57" s="83"/>
      <c r="G57" s="83"/>
      <c r="H57" s="83"/>
      <c r="I57" s="83"/>
      <c r="J57" s="83"/>
      <c r="K57" s="83"/>
      <c r="L57" s="83"/>
      <c r="M57" s="83"/>
      <c r="N57" s="83"/>
      <c r="O57" s="83"/>
      <c r="P57" s="83"/>
      <c r="Q57" s="83"/>
      <c r="R57" s="83"/>
      <c r="S57" s="83"/>
      <c r="T57" s="83"/>
      <c r="U57" s="83"/>
      <c r="V57" s="83"/>
      <c r="W57" s="83"/>
      <c r="X57" s="83"/>
    </row>
    <row r="58" spans="1:24" ht="15">
      <c r="A58" s="83"/>
      <c r="B58" s="83"/>
      <c r="C58" s="83"/>
      <c r="D58" s="83"/>
      <c r="E58" s="83"/>
      <c r="F58" s="83"/>
      <c r="G58" s="83"/>
      <c r="H58" s="83"/>
      <c r="I58" s="83"/>
      <c r="J58" s="83"/>
      <c r="K58" s="83"/>
      <c r="L58" s="83"/>
      <c r="M58" s="83"/>
      <c r="N58" s="83"/>
      <c r="O58" s="83"/>
      <c r="P58" s="83"/>
      <c r="Q58" s="83"/>
      <c r="R58" s="83"/>
      <c r="S58" s="83"/>
      <c r="T58" s="83"/>
      <c r="U58" s="83"/>
      <c r="V58" s="83"/>
      <c r="W58" s="83"/>
      <c r="X58" s="83"/>
    </row>
    <row r="59" spans="1:24" ht="15">
      <c r="A59" s="83"/>
      <c r="B59" s="83"/>
      <c r="C59" s="83"/>
      <c r="D59" s="83"/>
      <c r="E59" s="83"/>
      <c r="F59" s="83"/>
      <c r="G59" s="83"/>
      <c r="H59" s="83"/>
      <c r="I59" s="83"/>
      <c r="J59" s="83"/>
      <c r="K59" s="83"/>
      <c r="L59" s="83"/>
      <c r="M59" s="83"/>
      <c r="N59" s="83"/>
      <c r="O59" s="83"/>
      <c r="P59" s="83"/>
      <c r="Q59" s="83"/>
      <c r="R59" s="83"/>
      <c r="S59" s="83"/>
      <c r="T59" s="83"/>
      <c r="U59" s="83"/>
      <c r="V59" s="83"/>
      <c r="W59" s="83"/>
      <c r="X59" s="83"/>
    </row>
    <row r="60" spans="1:24" ht="15">
      <c r="A60" s="83"/>
      <c r="B60" s="83"/>
      <c r="C60" s="83"/>
      <c r="D60" s="83"/>
      <c r="E60" s="83"/>
      <c r="F60" s="83"/>
      <c r="G60" s="83"/>
      <c r="H60" s="83"/>
      <c r="I60" s="83"/>
      <c r="J60" s="83"/>
      <c r="K60" s="83"/>
      <c r="L60" s="83"/>
      <c r="M60" s="83"/>
      <c r="N60" s="83"/>
      <c r="O60" s="83"/>
      <c r="P60" s="83"/>
      <c r="Q60" s="83"/>
      <c r="R60" s="83"/>
      <c r="S60" s="83"/>
      <c r="T60" s="83"/>
      <c r="U60" s="83"/>
      <c r="V60" s="83"/>
      <c r="W60" s="83"/>
      <c r="X60" s="83"/>
    </row>
    <row r="61" spans="1:24" ht="15">
      <c r="A61" s="83"/>
      <c r="B61" s="83"/>
      <c r="C61" s="83"/>
      <c r="D61" s="83"/>
      <c r="E61" s="83"/>
      <c r="F61" s="83"/>
      <c r="G61" s="83"/>
      <c r="H61" s="83"/>
      <c r="I61" s="83"/>
      <c r="J61" s="83"/>
      <c r="K61" s="83"/>
      <c r="L61" s="83"/>
      <c r="M61" s="83"/>
      <c r="N61" s="83"/>
      <c r="O61" s="83"/>
      <c r="P61" s="83"/>
      <c r="Q61" s="83"/>
      <c r="R61" s="83"/>
      <c r="S61" s="83"/>
      <c r="T61" s="83"/>
      <c r="U61" s="83"/>
      <c r="V61" s="83"/>
      <c r="W61" s="83"/>
      <c r="X61" s="83"/>
    </row>
    <row r="62" spans="1:24" ht="15">
      <c r="A62" s="83"/>
      <c r="B62" s="83"/>
      <c r="C62" s="83"/>
      <c r="D62" s="83"/>
      <c r="E62" s="83"/>
      <c r="F62" s="83"/>
      <c r="G62" s="83"/>
      <c r="H62" s="83"/>
      <c r="I62" s="83"/>
      <c r="J62" s="83"/>
      <c r="K62" s="83"/>
      <c r="L62" s="83"/>
      <c r="M62" s="83"/>
      <c r="N62" s="83"/>
      <c r="O62" s="83"/>
      <c r="P62" s="83"/>
      <c r="Q62" s="83"/>
      <c r="R62" s="83"/>
      <c r="S62" s="83"/>
      <c r="T62" s="83"/>
      <c r="U62" s="83"/>
      <c r="V62" s="83"/>
      <c r="W62" s="83"/>
      <c r="X62" s="83"/>
    </row>
    <row r="63" spans="1:24" ht="15">
      <c r="A63" s="83"/>
      <c r="B63" s="83"/>
      <c r="C63" s="83"/>
      <c r="D63" s="83"/>
      <c r="E63" s="83"/>
      <c r="F63" s="83"/>
      <c r="G63" s="83"/>
      <c r="H63" s="83"/>
      <c r="I63" s="83"/>
      <c r="J63" s="83"/>
      <c r="K63" s="83"/>
      <c r="L63" s="83"/>
      <c r="M63" s="83"/>
      <c r="N63" s="83"/>
      <c r="O63" s="83"/>
      <c r="P63" s="83"/>
      <c r="Q63" s="83"/>
      <c r="R63" s="83"/>
      <c r="S63" s="83"/>
      <c r="T63" s="83"/>
      <c r="U63" s="83"/>
      <c r="V63" s="83"/>
      <c r="W63" s="83"/>
      <c r="X63" s="83"/>
    </row>
    <row r="64" spans="1:24" ht="15">
      <c r="A64" s="83"/>
      <c r="B64" s="83"/>
      <c r="C64" s="83"/>
      <c r="D64" s="83"/>
      <c r="E64" s="83"/>
      <c r="F64" s="83"/>
      <c r="G64" s="83"/>
      <c r="H64" s="83"/>
      <c r="I64" s="83"/>
      <c r="J64" s="83"/>
      <c r="K64" s="83"/>
      <c r="L64" s="83"/>
      <c r="M64" s="83"/>
      <c r="N64" s="83"/>
      <c r="O64" s="83"/>
      <c r="P64" s="83"/>
      <c r="Q64" s="83"/>
      <c r="R64" s="83"/>
      <c r="S64" s="83"/>
      <c r="T64" s="83"/>
      <c r="U64" s="83"/>
      <c r="V64" s="83"/>
      <c r="W64" s="83"/>
      <c r="X64" s="83"/>
    </row>
    <row r="65" spans="1:24" ht="15">
      <c r="A65" s="83"/>
      <c r="B65" s="83"/>
      <c r="C65" s="83"/>
      <c r="D65" s="83"/>
      <c r="E65" s="83"/>
      <c r="F65" s="83"/>
      <c r="G65" s="83"/>
      <c r="H65" s="83"/>
      <c r="I65" s="83"/>
      <c r="J65" s="83"/>
      <c r="K65" s="83"/>
      <c r="L65" s="83"/>
      <c r="M65" s="83"/>
      <c r="N65" s="83"/>
      <c r="O65" s="83"/>
      <c r="P65" s="83"/>
      <c r="Q65" s="83"/>
      <c r="R65" s="83"/>
      <c r="S65" s="83"/>
      <c r="T65" s="83"/>
      <c r="U65" s="83"/>
      <c r="V65" s="83"/>
      <c r="W65" s="83"/>
      <c r="X65" s="83"/>
    </row>
    <row r="66" spans="1:24" ht="15">
      <c r="A66" s="83"/>
      <c r="B66" s="83"/>
      <c r="C66" s="83"/>
      <c r="D66" s="83"/>
      <c r="E66" s="83"/>
      <c r="F66" s="83"/>
      <c r="G66" s="83"/>
      <c r="H66" s="83"/>
      <c r="I66" s="83"/>
      <c r="J66" s="83"/>
      <c r="K66" s="83"/>
      <c r="L66" s="83"/>
      <c r="M66" s="83"/>
      <c r="N66" s="83"/>
      <c r="O66" s="83"/>
      <c r="P66" s="83"/>
      <c r="Q66" s="83"/>
      <c r="R66" s="83"/>
      <c r="S66" s="83"/>
      <c r="T66" s="83"/>
      <c r="U66" s="83"/>
      <c r="V66" s="83"/>
      <c r="W66" s="83"/>
      <c r="X66" s="83"/>
    </row>
    <row r="67" spans="1:24" ht="15">
      <c r="A67" s="83"/>
      <c r="B67" s="83"/>
      <c r="C67" s="83"/>
      <c r="D67" s="83"/>
      <c r="E67" s="83"/>
      <c r="F67" s="83"/>
      <c r="G67" s="83"/>
      <c r="H67" s="83"/>
      <c r="I67" s="83"/>
      <c r="J67" s="83"/>
      <c r="K67" s="83"/>
      <c r="L67" s="83"/>
      <c r="M67" s="83"/>
      <c r="N67" s="83"/>
      <c r="O67" s="83"/>
      <c r="P67" s="83"/>
      <c r="Q67" s="83"/>
      <c r="R67" s="83"/>
      <c r="S67" s="83"/>
      <c r="T67" s="83"/>
      <c r="U67" s="83"/>
      <c r="V67" s="83"/>
      <c r="W67" s="83"/>
      <c r="X67" s="83"/>
    </row>
    <row r="68" spans="1:24" ht="15">
      <c r="A68" s="83"/>
      <c r="B68" s="83"/>
      <c r="C68" s="83"/>
      <c r="D68" s="83"/>
      <c r="E68" s="83"/>
      <c r="F68" s="83"/>
      <c r="G68" s="83"/>
      <c r="H68" s="83"/>
      <c r="I68" s="83"/>
      <c r="J68" s="83"/>
      <c r="K68" s="83"/>
      <c r="L68" s="83"/>
      <c r="M68" s="83"/>
      <c r="N68" s="83"/>
      <c r="O68" s="83"/>
      <c r="P68" s="83"/>
      <c r="Q68" s="83"/>
      <c r="R68" s="83"/>
      <c r="S68" s="83"/>
      <c r="T68" s="83"/>
      <c r="U68" s="83"/>
      <c r="V68" s="83"/>
      <c r="W68" s="83"/>
      <c r="X68" s="83"/>
    </row>
    <row r="69" spans="1:24" ht="15">
      <c r="A69" s="83"/>
      <c r="B69" s="83"/>
      <c r="C69" s="83"/>
      <c r="D69" s="83"/>
      <c r="E69" s="83"/>
      <c r="F69" s="83"/>
      <c r="G69" s="83"/>
      <c r="H69" s="83"/>
      <c r="I69" s="83"/>
      <c r="J69" s="83"/>
      <c r="K69" s="83"/>
      <c r="L69" s="83"/>
      <c r="M69" s="83"/>
      <c r="N69" s="83"/>
      <c r="O69" s="83"/>
      <c r="P69" s="83"/>
      <c r="Q69" s="83"/>
      <c r="R69" s="83"/>
      <c r="S69" s="83"/>
      <c r="T69" s="83"/>
      <c r="U69" s="83"/>
      <c r="V69" s="83"/>
      <c r="W69" s="83"/>
      <c r="X69" s="83"/>
    </row>
    <row r="70" spans="1:24" ht="15">
      <c r="A70" s="83"/>
      <c r="B70" s="83"/>
      <c r="C70" s="83"/>
      <c r="D70" s="83"/>
      <c r="E70" s="83"/>
      <c r="F70" s="83"/>
      <c r="G70" s="83"/>
      <c r="H70" s="83"/>
      <c r="I70" s="83"/>
      <c r="J70" s="83"/>
      <c r="K70" s="83"/>
      <c r="L70" s="83"/>
      <c r="M70" s="83"/>
      <c r="N70" s="83"/>
      <c r="O70" s="83"/>
      <c r="P70" s="83"/>
      <c r="Q70" s="83"/>
      <c r="R70" s="83"/>
      <c r="S70" s="83"/>
      <c r="T70" s="83"/>
      <c r="U70" s="83"/>
      <c r="V70" s="83"/>
      <c r="W70" s="83"/>
      <c r="X70" s="83"/>
    </row>
    <row r="71" spans="1:24" ht="15">
      <c r="A71" s="83"/>
      <c r="B71" s="83"/>
      <c r="C71" s="83"/>
      <c r="D71" s="83"/>
      <c r="E71" s="83"/>
      <c r="F71" s="83"/>
      <c r="G71" s="83"/>
      <c r="H71" s="83"/>
      <c r="I71" s="83"/>
      <c r="J71" s="83"/>
      <c r="K71" s="83"/>
      <c r="L71" s="83"/>
      <c r="M71" s="83"/>
      <c r="N71" s="83"/>
      <c r="O71" s="83"/>
      <c r="P71" s="83"/>
      <c r="Q71" s="83"/>
      <c r="R71" s="83"/>
      <c r="S71" s="83"/>
      <c r="T71" s="83"/>
      <c r="U71" s="83"/>
      <c r="V71" s="83"/>
      <c r="W71" s="83"/>
      <c r="X71" s="83"/>
    </row>
    <row r="72" spans="1:24" ht="15">
      <c r="A72" s="83"/>
      <c r="B72" s="83"/>
      <c r="C72" s="83"/>
      <c r="D72" s="83"/>
      <c r="E72" s="83"/>
      <c r="F72" s="83"/>
      <c r="G72" s="83"/>
      <c r="H72" s="83"/>
      <c r="I72" s="83"/>
      <c r="J72" s="83"/>
      <c r="K72" s="83"/>
      <c r="L72" s="83"/>
      <c r="M72" s="83"/>
      <c r="N72" s="83"/>
      <c r="O72" s="83"/>
      <c r="P72" s="83"/>
      <c r="Q72" s="83"/>
      <c r="R72" s="83"/>
      <c r="S72" s="83"/>
      <c r="T72" s="83"/>
      <c r="U72" s="83"/>
      <c r="V72" s="83"/>
      <c r="W72" s="83"/>
      <c r="X72" s="83"/>
    </row>
    <row r="73" spans="1:24" ht="15">
      <c r="A73" s="83"/>
      <c r="B73" s="83"/>
      <c r="C73" s="83"/>
      <c r="D73" s="83"/>
      <c r="E73" s="83"/>
      <c r="F73" s="83"/>
      <c r="G73" s="83"/>
      <c r="H73" s="83"/>
      <c r="I73" s="83"/>
      <c r="J73" s="83"/>
      <c r="K73" s="83"/>
      <c r="L73" s="83"/>
      <c r="M73" s="83"/>
      <c r="N73" s="83"/>
      <c r="O73" s="83"/>
      <c r="P73" s="83"/>
      <c r="Q73" s="83"/>
      <c r="R73" s="83"/>
      <c r="S73" s="83"/>
      <c r="T73" s="83"/>
      <c r="U73" s="83"/>
      <c r="V73" s="83"/>
      <c r="W73" s="83"/>
      <c r="X73" s="83"/>
    </row>
    <row r="74" spans="1:24" ht="15">
      <c r="A74" s="83"/>
      <c r="B74" s="83"/>
      <c r="C74" s="83"/>
      <c r="D74" s="83"/>
      <c r="E74" s="83"/>
      <c r="F74" s="83"/>
      <c r="G74" s="83"/>
      <c r="H74" s="83"/>
      <c r="I74" s="83"/>
      <c r="J74" s="83"/>
      <c r="K74" s="83"/>
      <c r="L74" s="83"/>
      <c r="M74" s="83"/>
      <c r="N74" s="83"/>
      <c r="O74" s="83"/>
      <c r="P74" s="83"/>
      <c r="Q74" s="83"/>
      <c r="R74" s="83"/>
      <c r="S74" s="83"/>
      <c r="T74" s="83"/>
      <c r="U74" s="83"/>
      <c r="V74" s="83"/>
      <c r="W74" s="83"/>
      <c r="X74" s="83"/>
    </row>
    <row r="75" spans="1:24" ht="15">
      <c r="A75" s="83"/>
      <c r="B75" s="83"/>
      <c r="C75" s="83"/>
      <c r="D75" s="83"/>
      <c r="E75" s="83"/>
      <c r="F75" s="83"/>
      <c r="G75" s="83"/>
      <c r="H75" s="83"/>
      <c r="I75" s="83"/>
      <c r="J75" s="83"/>
      <c r="K75" s="83"/>
      <c r="L75" s="83"/>
      <c r="M75" s="83"/>
      <c r="N75" s="83"/>
      <c r="O75" s="83"/>
      <c r="P75" s="83"/>
      <c r="Q75" s="83"/>
      <c r="R75" s="83"/>
      <c r="S75" s="83"/>
      <c r="T75" s="83"/>
      <c r="U75" s="83"/>
      <c r="V75" s="83"/>
      <c r="W75" s="83"/>
      <c r="X75" s="83"/>
    </row>
    <row r="76" spans="1:24" ht="15">
      <c r="A76" s="83"/>
      <c r="B76" s="83"/>
      <c r="C76" s="83"/>
      <c r="D76" s="83"/>
      <c r="E76" s="83"/>
      <c r="F76" s="83"/>
      <c r="G76" s="83"/>
      <c r="H76" s="83"/>
      <c r="I76" s="83"/>
      <c r="J76" s="83"/>
      <c r="K76" s="83"/>
      <c r="L76" s="83"/>
      <c r="M76" s="83"/>
      <c r="N76" s="83"/>
      <c r="O76" s="83"/>
      <c r="P76" s="83"/>
      <c r="Q76" s="83"/>
      <c r="R76" s="83"/>
      <c r="S76" s="83"/>
      <c r="T76" s="83"/>
      <c r="U76" s="83"/>
      <c r="V76" s="83"/>
      <c r="W76" s="83"/>
      <c r="X76" s="83"/>
    </row>
    <row r="77" spans="1:24" ht="15">
      <c r="A77" s="83"/>
      <c r="B77" s="83"/>
      <c r="C77" s="83"/>
      <c r="D77" s="83"/>
      <c r="E77" s="83"/>
      <c r="F77" s="83"/>
      <c r="G77" s="83"/>
      <c r="H77" s="83"/>
      <c r="I77" s="83"/>
      <c r="J77" s="83"/>
      <c r="K77" s="83"/>
      <c r="L77" s="83"/>
      <c r="M77" s="83"/>
      <c r="N77" s="83"/>
      <c r="O77" s="83"/>
      <c r="P77" s="83"/>
      <c r="Q77" s="83"/>
      <c r="R77" s="83"/>
      <c r="S77" s="83"/>
      <c r="T77" s="83"/>
      <c r="U77" s="83"/>
      <c r="V77" s="83"/>
      <c r="W77" s="83"/>
      <c r="X77" s="83"/>
    </row>
    <row r="78" spans="1:24" ht="15">
      <c r="A78" s="83"/>
      <c r="B78" s="83"/>
      <c r="C78" s="83"/>
      <c r="D78" s="83"/>
      <c r="E78" s="83"/>
      <c r="F78" s="83"/>
      <c r="G78" s="83"/>
      <c r="H78" s="83"/>
      <c r="I78" s="83"/>
      <c r="J78" s="83"/>
      <c r="K78" s="83"/>
      <c r="L78" s="83"/>
      <c r="M78" s="83"/>
      <c r="N78" s="83"/>
      <c r="O78" s="83"/>
      <c r="P78" s="83"/>
      <c r="Q78" s="83"/>
      <c r="R78" s="83"/>
      <c r="S78" s="83"/>
      <c r="T78" s="83"/>
      <c r="U78" s="83"/>
      <c r="V78" s="83"/>
      <c r="W78" s="83"/>
      <c r="X78" s="83"/>
    </row>
    <row r="79" spans="1:14" ht="15">
      <c r="A79" s="83"/>
      <c r="B79" s="83"/>
      <c r="C79" s="83"/>
      <c r="D79" s="83"/>
      <c r="E79" s="83"/>
      <c r="F79" s="83"/>
      <c r="G79" s="83"/>
      <c r="H79" s="83"/>
      <c r="I79" s="83"/>
      <c r="J79" s="83"/>
      <c r="K79" s="83"/>
      <c r="L79" s="83"/>
      <c r="M79" s="83"/>
      <c r="N79" s="83"/>
    </row>
    <row r="80" spans="1:14" ht="15">
      <c r="A80" s="83"/>
      <c r="B80" s="83"/>
      <c r="C80" s="83"/>
      <c r="D80" s="83"/>
      <c r="E80" s="83"/>
      <c r="F80" s="83"/>
      <c r="G80" s="83"/>
      <c r="H80" s="83"/>
      <c r="I80" s="83"/>
      <c r="J80" s="83"/>
      <c r="K80" s="83"/>
      <c r="L80" s="83"/>
      <c r="M80" s="83"/>
      <c r="N80" s="83"/>
    </row>
    <row r="81" spans="1:14" ht="15">
      <c r="A81" s="83"/>
      <c r="B81" s="83"/>
      <c r="C81" s="83"/>
      <c r="D81" s="83"/>
      <c r="E81" s="83"/>
      <c r="F81" s="83"/>
      <c r="G81" s="83"/>
      <c r="H81" s="83"/>
      <c r="I81" s="83"/>
      <c r="J81" s="83"/>
      <c r="K81" s="83"/>
      <c r="L81" s="83"/>
      <c r="M81" s="83"/>
      <c r="N81" s="83"/>
    </row>
    <row r="82" spans="1:14" ht="15">
      <c r="A82" s="83"/>
      <c r="B82" s="83"/>
      <c r="C82" s="83"/>
      <c r="D82" s="83"/>
      <c r="E82" s="83"/>
      <c r="F82" s="83"/>
      <c r="G82" s="83"/>
      <c r="H82" s="83"/>
      <c r="I82" s="83"/>
      <c r="J82" s="83"/>
      <c r="K82" s="83"/>
      <c r="L82" s="83"/>
      <c r="M82" s="83"/>
      <c r="N82" s="83"/>
    </row>
    <row r="83" spans="1:14" ht="15">
      <c r="A83" s="83"/>
      <c r="B83" s="83"/>
      <c r="C83" s="83"/>
      <c r="D83" s="83"/>
      <c r="E83" s="83"/>
      <c r="F83" s="83"/>
      <c r="G83" s="83"/>
      <c r="H83" s="83"/>
      <c r="I83" s="83"/>
      <c r="J83" s="83"/>
      <c r="K83" s="83"/>
      <c r="L83" s="83"/>
      <c r="M83" s="83"/>
      <c r="N83" s="83"/>
    </row>
    <row r="84" spans="1:14" ht="15">
      <c r="A84" s="83"/>
      <c r="B84" s="83"/>
      <c r="C84" s="83"/>
      <c r="D84" s="83"/>
      <c r="E84" s="83"/>
      <c r="F84" s="83"/>
      <c r="G84" s="83"/>
      <c r="H84" s="83"/>
      <c r="I84" s="83"/>
      <c r="J84" s="83"/>
      <c r="K84" s="83"/>
      <c r="L84" s="83"/>
      <c r="M84" s="83"/>
      <c r="N84" s="83"/>
    </row>
    <row r="85" spans="1:14" ht="15">
      <c r="A85" s="83"/>
      <c r="B85" s="83"/>
      <c r="C85" s="83"/>
      <c r="D85" s="83"/>
      <c r="E85" s="83"/>
      <c r="F85" s="83"/>
      <c r="G85" s="83"/>
      <c r="H85" s="83"/>
      <c r="I85" s="83"/>
      <c r="J85" s="83"/>
      <c r="K85" s="83"/>
      <c r="L85" s="83"/>
      <c r="M85" s="83"/>
      <c r="N85" s="83"/>
    </row>
    <row r="86" spans="1:14" ht="15">
      <c r="A86" s="83"/>
      <c r="B86" s="83"/>
      <c r="C86" s="83"/>
      <c r="D86" s="83"/>
      <c r="E86" s="83"/>
      <c r="F86" s="83"/>
      <c r="G86" s="83"/>
      <c r="H86" s="83"/>
      <c r="I86" s="83"/>
      <c r="J86" s="83"/>
      <c r="K86" s="83"/>
      <c r="L86" s="83"/>
      <c r="M86" s="83"/>
      <c r="N86" s="83"/>
    </row>
    <row r="87" spans="1:14" ht="15">
      <c r="A87" s="83"/>
      <c r="B87" s="83"/>
      <c r="C87" s="83"/>
      <c r="D87" s="83"/>
      <c r="E87" s="83"/>
      <c r="F87" s="83"/>
      <c r="G87" s="83"/>
      <c r="H87" s="83"/>
      <c r="I87" s="83"/>
      <c r="J87" s="83"/>
      <c r="K87" s="83"/>
      <c r="L87" s="83"/>
      <c r="M87" s="83"/>
      <c r="N87" s="83"/>
    </row>
    <row r="88" spans="1:14" ht="15">
      <c r="A88" s="83"/>
      <c r="B88" s="83"/>
      <c r="C88" s="83"/>
      <c r="D88" s="83"/>
      <c r="E88" s="83"/>
      <c r="F88" s="83"/>
      <c r="G88" s="83"/>
      <c r="H88" s="83"/>
      <c r="I88" s="83"/>
      <c r="J88" s="83"/>
      <c r="K88" s="83"/>
      <c r="L88" s="83"/>
      <c r="M88" s="83"/>
      <c r="N88" s="83"/>
    </row>
    <row r="89" spans="1:14" ht="15">
      <c r="A89" s="83"/>
      <c r="B89" s="83"/>
      <c r="C89" s="83"/>
      <c r="D89" s="83"/>
      <c r="E89" s="83"/>
      <c r="F89" s="83"/>
      <c r="G89" s="83"/>
      <c r="H89" s="83"/>
      <c r="I89" s="83"/>
      <c r="J89" s="83"/>
      <c r="K89" s="83"/>
      <c r="L89" s="83"/>
      <c r="M89" s="83"/>
      <c r="N89" s="83"/>
    </row>
    <row r="90" spans="1:14" ht="15">
      <c r="A90" s="83"/>
      <c r="B90" s="83"/>
      <c r="C90" s="83"/>
      <c r="D90" s="83"/>
      <c r="E90" s="83"/>
      <c r="F90" s="83"/>
      <c r="G90" s="83"/>
      <c r="H90" s="83"/>
      <c r="I90" s="83"/>
      <c r="J90" s="83"/>
      <c r="K90" s="83"/>
      <c r="L90" s="83"/>
      <c r="M90" s="83"/>
      <c r="N90" s="83"/>
    </row>
    <row r="91" spans="1:14" ht="15">
      <c r="A91" s="83"/>
      <c r="B91" s="83"/>
      <c r="C91" s="83"/>
      <c r="D91" s="83"/>
      <c r="E91" s="83"/>
      <c r="F91" s="83"/>
      <c r="G91" s="83"/>
      <c r="H91" s="83"/>
      <c r="I91" s="83"/>
      <c r="J91" s="83"/>
      <c r="K91" s="83"/>
      <c r="L91" s="83"/>
      <c r="M91" s="83"/>
      <c r="N91" s="83"/>
    </row>
    <row r="92" spans="1:14" ht="15">
      <c r="A92" s="83"/>
      <c r="B92" s="83"/>
      <c r="C92" s="83"/>
      <c r="D92" s="83"/>
      <c r="E92" s="83"/>
      <c r="F92" s="83"/>
      <c r="G92" s="83"/>
      <c r="H92" s="83"/>
      <c r="I92" s="83"/>
      <c r="J92" s="83"/>
      <c r="K92" s="83"/>
      <c r="L92" s="83"/>
      <c r="M92" s="83"/>
      <c r="N92" s="83"/>
    </row>
    <row r="93" spans="1:14" ht="15">
      <c r="A93" s="83"/>
      <c r="B93" s="83"/>
      <c r="C93" s="83"/>
      <c r="D93" s="83"/>
      <c r="E93" s="83"/>
      <c r="F93" s="83"/>
      <c r="G93" s="83"/>
      <c r="H93" s="83"/>
      <c r="I93" s="83"/>
      <c r="J93" s="83"/>
      <c r="K93" s="83"/>
      <c r="L93" s="83"/>
      <c r="M93" s="83"/>
      <c r="N93" s="83"/>
    </row>
    <row r="94" spans="1:14" ht="15">
      <c r="A94" s="83"/>
      <c r="B94" s="83"/>
      <c r="C94" s="83"/>
      <c r="D94" s="83"/>
      <c r="E94" s="83"/>
      <c r="F94" s="83"/>
      <c r="G94" s="83"/>
      <c r="H94" s="83"/>
      <c r="I94" s="83"/>
      <c r="J94" s="83"/>
      <c r="K94" s="83"/>
      <c r="L94" s="83"/>
      <c r="M94" s="83"/>
      <c r="N94" s="83"/>
    </row>
    <row r="95" spans="1:14" ht="15">
      <c r="A95" s="83"/>
      <c r="B95" s="83"/>
      <c r="C95" s="83"/>
      <c r="D95" s="83"/>
      <c r="E95" s="83"/>
      <c r="F95" s="83"/>
      <c r="G95" s="83"/>
      <c r="H95" s="83"/>
      <c r="I95" s="83"/>
      <c r="J95" s="83"/>
      <c r="K95" s="83"/>
      <c r="L95" s="83"/>
      <c r="M95" s="83"/>
      <c r="N95" s="83"/>
    </row>
    <row r="96" spans="1:14" ht="15">
      <c r="A96" s="83"/>
      <c r="B96" s="83"/>
      <c r="C96" s="83"/>
      <c r="D96" s="83"/>
      <c r="E96" s="83"/>
      <c r="F96" s="83"/>
      <c r="G96" s="83"/>
      <c r="H96" s="83"/>
      <c r="I96" s="83"/>
      <c r="J96" s="83"/>
      <c r="K96" s="83"/>
      <c r="L96" s="83"/>
      <c r="M96" s="83"/>
      <c r="N96" s="83"/>
    </row>
    <row r="97" spans="1:14" ht="15">
      <c r="A97" s="83"/>
      <c r="B97" s="83"/>
      <c r="C97" s="83"/>
      <c r="D97" s="83"/>
      <c r="E97" s="83"/>
      <c r="F97" s="83"/>
      <c r="G97" s="83"/>
      <c r="H97" s="83"/>
      <c r="I97" s="83"/>
      <c r="J97" s="83"/>
      <c r="K97" s="83"/>
      <c r="L97" s="83"/>
      <c r="M97" s="83"/>
      <c r="N97" s="83"/>
    </row>
    <row r="98" spans="1:14" ht="15">
      <c r="A98" s="83"/>
      <c r="B98" s="83"/>
      <c r="C98" s="83"/>
      <c r="D98" s="83"/>
      <c r="E98" s="83"/>
      <c r="F98" s="83"/>
      <c r="G98" s="83"/>
      <c r="H98" s="83"/>
      <c r="I98" s="83"/>
      <c r="J98" s="83"/>
      <c r="K98" s="83"/>
      <c r="L98" s="83"/>
      <c r="M98" s="83"/>
      <c r="N98" s="83"/>
    </row>
    <row r="99" spans="1:14" ht="15">
      <c r="A99" s="83"/>
      <c r="B99" s="83"/>
      <c r="C99" s="83"/>
      <c r="D99" s="83"/>
      <c r="E99" s="83"/>
      <c r="F99" s="83"/>
      <c r="G99" s="83"/>
      <c r="H99" s="83"/>
      <c r="I99" s="83"/>
      <c r="J99" s="83"/>
      <c r="K99" s="83"/>
      <c r="L99" s="83"/>
      <c r="M99" s="83"/>
      <c r="N99" s="83"/>
    </row>
    <row r="100" spans="1:14" ht="15">
      <c r="A100" s="83"/>
      <c r="B100" s="83"/>
      <c r="C100" s="83"/>
      <c r="D100" s="83"/>
      <c r="E100" s="83"/>
      <c r="F100" s="83"/>
      <c r="G100" s="83"/>
      <c r="H100" s="83"/>
      <c r="I100" s="83"/>
      <c r="J100" s="83"/>
      <c r="K100" s="83"/>
      <c r="L100" s="83"/>
      <c r="M100" s="83"/>
      <c r="N100" s="83"/>
    </row>
    <row r="101" spans="1:14" ht="15">
      <c r="A101" s="83"/>
      <c r="B101" s="83"/>
      <c r="C101" s="83"/>
      <c r="D101" s="83"/>
      <c r="E101" s="83"/>
      <c r="F101" s="83"/>
      <c r="G101" s="83"/>
      <c r="H101" s="83"/>
      <c r="I101" s="83"/>
      <c r="J101" s="83"/>
      <c r="K101" s="83"/>
      <c r="L101" s="83"/>
      <c r="M101" s="83"/>
      <c r="N101" s="83"/>
    </row>
    <row r="102" spans="1:14" ht="15">
      <c r="A102" s="83"/>
      <c r="B102" s="83"/>
      <c r="C102" s="83"/>
      <c r="D102" s="83"/>
      <c r="E102" s="83"/>
      <c r="F102" s="83"/>
      <c r="G102" s="83"/>
      <c r="H102" s="83"/>
      <c r="I102" s="83"/>
      <c r="J102" s="83"/>
      <c r="K102" s="83"/>
      <c r="L102" s="83"/>
      <c r="M102" s="83"/>
      <c r="N102" s="83"/>
    </row>
    <row r="103" spans="1:14" ht="15">
      <c r="A103" s="83"/>
      <c r="B103" s="83"/>
      <c r="C103" s="83"/>
      <c r="D103" s="83"/>
      <c r="E103" s="83"/>
      <c r="F103" s="83"/>
      <c r="G103" s="83"/>
      <c r="H103" s="83"/>
      <c r="I103" s="83"/>
      <c r="J103" s="83"/>
      <c r="K103" s="83"/>
      <c r="L103" s="83"/>
      <c r="M103" s="83"/>
      <c r="N103" s="83"/>
    </row>
    <row r="104" spans="1:14" ht="15">
      <c r="A104" s="83"/>
      <c r="B104" s="83"/>
      <c r="C104" s="83"/>
      <c r="D104" s="83"/>
      <c r="E104" s="83"/>
      <c r="F104" s="83"/>
      <c r="G104" s="83"/>
      <c r="H104" s="83"/>
      <c r="I104" s="83"/>
      <c r="J104" s="83"/>
      <c r="K104" s="83"/>
      <c r="L104" s="83"/>
      <c r="M104" s="83"/>
      <c r="N104" s="83"/>
    </row>
    <row r="105" spans="1:14" ht="15">
      <c r="A105" s="83"/>
      <c r="B105" s="83"/>
      <c r="C105" s="83"/>
      <c r="D105" s="83"/>
      <c r="E105" s="83"/>
      <c r="F105" s="83"/>
      <c r="G105" s="83"/>
      <c r="H105" s="83"/>
      <c r="I105" s="83"/>
      <c r="J105" s="83"/>
      <c r="K105" s="83"/>
      <c r="L105" s="83"/>
      <c r="M105" s="83"/>
      <c r="N105" s="83"/>
    </row>
    <row r="106" spans="1:14" ht="15">
      <c r="A106" s="83"/>
      <c r="B106" s="83"/>
      <c r="C106" s="83"/>
      <c r="D106" s="83"/>
      <c r="E106" s="83"/>
      <c r="F106" s="83"/>
      <c r="G106" s="83"/>
      <c r="H106" s="83"/>
      <c r="I106" s="83"/>
      <c r="J106" s="83"/>
      <c r="K106" s="83"/>
      <c r="L106" s="83"/>
      <c r="M106" s="83"/>
      <c r="N106" s="83"/>
    </row>
    <row r="107" spans="1:14" ht="15">
      <c r="A107" s="83"/>
      <c r="B107" s="83"/>
      <c r="C107" s="83"/>
      <c r="D107" s="83"/>
      <c r="E107" s="83"/>
      <c r="F107" s="83"/>
      <c r="G107" s="83"/>
      <c r="H107" s="83"/>
      <c r="I107" s="83"/>
      <c r="J107" s="83"/>
      <c r="K107" s="83"/>
      <c r="L107" s="83"/>
      <c r="M107" s="83"/>
      <c r="N107" s="83"/>
    </row>
    <row r="108" spans="1:14" ht="15">
      <c r="A108" s="83"/>
      <c r="B108" s="83"/>
      <c r="C108" s="83"/>
      <c r="D108" s="83"/>
      <c r="E108" s="83"/>
      <c r="F108" s="83"/>
      <c r="G108" s="83"/>
      <c r="H108" s="83"/>
      <c r="I108" s="83"/>
      <c r="J108" s="83"/>
      <c r="K108" s="83"/>
      <c r="L108" s="83"/>
      <c r="M108" s="83"/>
      <c r="N108" s="83"/>
    </row>
    <row r="109" spans="1:14" ht="15">
      <c r="A109" s="83"/>
      <c r="B109" s="83"/>
      <c r="C109" s="83"/>
      <c r="D109" s="83"/>
      <c r="E109" s="83"/>
      <c r="F109" s="83"/>
      <c r="G109" s="83"/>
      <c r="H109" s="83"/>
      <c r="I109" s="83"/>
      <c r="J109" s="83"/>
      <c r="K109" s="83"/>
      <c r="L109" s="83"/>
      <c r="M109" s="83"/>
      <c r="N109" s="83"/>
    </row>
    <row r="110" spans="1:14" ht="15">
      <c r="A110" s="83"/>
      <c r="B110" s="83"/>
      <c r="C110" s="83"/>
      <c r="D110" s="83"/>
      <c r="E110" s="83"/>
      <c r="F110" s="83"/>
      <c r="G110" s="83"/>
      <c r="H110" s="83"/>
      <c r="I110" s="83"/>
      <c r="J110" s="83"/>
      <c r="K110" s="83"/>
      <c r="L110" s="83"/>
      <c r="M110" s="83"/>
      <c r="N110" s="83"/>
    </row>
    <row r="111" spans="1:14" ht="15">
      <c r="A111" s="83"/>
      <c r="B111" s="83"/>
      <c r="C111" s="83"/>
      <c r="D111" s="83"/>
      <c r="E111" s="83"/>
      <c r="F111" s="83"/>
      <c r="G111" s="83"/>
      <c r="H111" s="83"/>
      <c r="I111" s="83"/>
      <c r="J111" s="83"/>
      <c r="K111" s="83"/>
      <c r="L111" s="83"/>
      <c r="M111" s="83"/>
      <c r="N111" s="83"/>
    </row>
    <row r="112" spans="1:14" ht="15">
      <c r="A112" s="83"/>
      <c r="B112" s="83"/>
      <c r="C112" s="83"/>
      <c r="D112" s="83"/>
      <c r="E112" s="83"/>
      <c r="F112" s="83"/>
      <c r="G112" s="83"/>
      <c r="H112" s="83"/>
      <c r="I112" s="83"/>
      <c r="J112" s="83"/>
      <c r="K112" s="83"/>
      <c r="L112" s="83"/>
      <c r="M112" s="83"/>
      <c r="N112" s="83"/>
    </row>
    <row r="113" spans="1:14" ht="15">
      <c r="A113" s="83"/>
      <c r="B113" s="83"/>
      <c r="C113" s="83"/>
      <c r="D113" s="83"/>
      <c r="E113" s="83"/>
      <c r="F113" s="83"/>
      <c r="G113" s="83"/>
      <c r="H113" s="83"/>
      <c r="I113" s="83"/>
      <c r="J113" s="83"/>
      <c r="K113" s="83"/>
      <c r="L113" s="83"/>
      <c r="M113" s="83"/>
      <c r="N113" s="83"/>
    </row>
    <row r="114" spans="1:14" ht="15">
      <c r="A114" s="83"/>
      <c r="B114" s="83"/>
      <c r="C114" s="83"/>
      <c r="D114" s="83"/>
      <c r="E114" s="83"/>
      <c r="F114" s="83"/>
      <c r="G114" s="83"/>
      <c r="H114" s="83"/>
      <c r="I114" s="83"/>
      <c r="J114" s="83"/>
      <c r="K114" s="83"/>
      <c r="L114" s="83"/>
      <c r="M114" s="83"/>
      <c r="N114" s="83"/>
    </row>
    <row r="115" spans="1:14" ht="15">
      <c r="A115" s="83"/>
      <c r="B115" s="83"/>
      <c r="C115" s="83"/>
      <c r="D115" s="83"/>
      <c r="E115" s="83"/>
      <c r="F115" s="83"/>
      <c r="G115" s="83"/>
      <c r="H115" s="83"/>
      <c r="I115" s="83"/>
      <c r="J115" s="83"/>
      <c r="K115" s="83"/>
      <c r="L115" s="83"/>
      <c r="M115" s="83"/>
      <c r="N115" s="83"/>
    </row>
    <row r="116" spans="1:14" ht="15">
      <c r="A116" s="83"/>
      <c r="B116" s="83"/>
      <c r="C116" s="83"/>
      <c r="D116" s="83"/>
      <c r="E116" s="83"/>
      <c r="F116" s="83"/>
      <c r="G116" s="83"/>
      <c r="H116" s="83"/>
      <c r="I116" s="83"/>
      <c r="J116" s="83"/>
      <c r="K116" s="83"/>
      <c r="L116" s="83"/>
      <c r="M116" s="83"/>
      <c r="N116" s="83"/>
    </row>
    <row r="117" spans="1:14" ht="15">
      <c r="A117" s="83"/>
      <c r="B117" s="83"/>
      <c r="C117" s="83"/>
      <c r="D117" s="83"/>
      <c r="E117" s="83"/>
      <c r="F117" s="83"/>
      <c r="G117" s="83"/>
      <c r="H117" s="83"/>
      <c r="I117" s="83"/>
      <c r="J117" s="83"/>
      <c r="K117" s="83"/>
      <c r="L117" s="83"/>
      <c r="M117" s="83"/>
      <c r="N117" s="83"/>
    </row>
    <row r="118" spans="1:14" ht="15">
      <c r="A118" s="83"/>
      <c r="B118" s="83"/>
      <c r="C118" s="83"/>
      <c r="D118" s="83"/>
      <c r="E118" s="83"/>
      <c r="F118" s="83"/>
      <c r="G118" s="83"/>
      <c r="H118" s="83"/>
      <c r="I118" s="83"/>
      <c r="J118" s="83"/>
      <c r="K118" s="83"/>
      <c r="L118" s="83"/>
      <c r="M118" s="83"/>
      <c r="N118" s="83"/>
    </row>
    <row r="119" spans="1:14" ht="15">
      <c r="A119" s="83"/>
      <c r="B119" s="83"/>
      <c r="C119" s="83"/>
      <c r="D119" s="83"/>
      <c r="E119" s="83"/>
      <c r="F119" s="83"/>
      <c r="G119" s="83"/>
      <c r="H119" s="83"/>
      <c r="I119" s="83"/>
      <c r="J119" s="83"/>
      <c r="K119" s="83"/>
      <c r="L119" s="83"/>
      <c r="M119" s="83"/>
      <c r="N119" s="83"/>
    </row>
    <row r="120" spans="1:14" ht="15">
      <c r="A120" s="83"/>
      <c r="B120" s="83"/>
      <c r="C120" s="83"/>
      <c r="D120" s="83"/>
      <c r="E120" s="83"/>
      <c r="F120" s="83"/>
      <c r="G120" s="83"/>
      <c r="H120" s="83"/>
      <c r="I120" s="83"/>
      <c r="J120" s="83"/>
      <c r="K120" s="83"/>
      <c r="L120" s="83"/>
      <c r="M120" s="83"/>
      <c r="N120" s="83"/>
    </row>
    <row r="121" spans="1:14" ht="15">
      <c r="A121" s="83"/>
      <c r="B121" s="83"/>
      <c r="C121" s="83"/>
      <c r="D121" s="83"/>
      <c r="E121" s="83"/>
      <c r="F121" s="83"/>
      <c r="G121" s="83"/>
      <c r="H121" s="83"/>
      <c r="I121" s="83"/>
      <c r="J121" s="83"/>
      <c r="K121" s="83"/>
      <c r="L121" s="83"/>
      <c r="M121" s="83"/>
      <c r="N121" s="83"/>
    </row>
    <row r="122" spans="1:14" ht="15">
      <c r="A122" s="83"/>
      <c r="B122" s="83"/>
      <c r="C122" s="83"/>
      <c r="D122" s="83"/>
      <c r="E122" s="83"/>
      <c r="F122" s="83"/>
      <c r="G122" s="83"/>
      <c r="H122" s="83"/>
      <c r="I122" s="83"/>
      <c r="J122" s="83"/>
      <c r="K122" s="83"/>
      <c r="L122" s="83"/>
      <c r="M122" s="83"/>
      <c r="N122" s="83"/>
    </row>
    <row r="123" spans="1:14" ht="15">
      <c r="A123" s="83"/>
      <c r="B123" s="83"/>
      <c r="C123" s="83"/>
      <c r="D123" s="83"/>
      <c r="E123" s="83"/>
      <c r="F123" s="83"/>
      <c r="G123" s="83"/>
      <c r="H123" s="83"/>
      <c r="I123" s="83"/>
      <c r="J123" s="83"/>
      <c r="K123" s="83"/>
      <c r="L123" s="83"/>
      <c r="M123" s="83"/>
      <c r="N123" s="83"/>
    </row>
    <row r="124" spans="1:14" ht="15">
      <c r="A124" s="83"/>
      <c r="B124" s="83"/>
      <c r="C124" s="83"/>
      <c r="D124" s="83"/>
      <c r="E124" s="83"/>
      <c r="F124" s="83"/>
      <c r="G124" s="83"/>
      <c r="H124" s="83"/>
      <c r="I124" s="83"/>
      <c r="J124" s="83"/>
      <c r="K124" s="83"/>
      <c r="L124" s="83"/>
      <c r="M124" s="83"/>
      <c r="N124" s="83"/>
    </row>
    <row r="125" spans="1:14" ht="15">
      <c r="A125" s="83"/>
      <c r="B125" s="83"/>
      <c r="C125" s="83"/>
      <c r="D125" s="83"/>
      <c r="E125" s="83"/>
      <c r="F125" s="83"/>
      <c r="G125" s="83"/>
      <c r="H125" s="83"/>
      <c r="I125" s="83"/>
      <c r="J125" s="83"/>
      <c r="K125" s="83"/>
      <c r="L125" s="83"/>
      <c r="M125" s="83"/>
      <c r="N125" s="83"/>
    </row>
    <row r="126" spans="1:14" ht="15">
      <c r="A126" s="83"/>
      <c r="B126" s="83"/>
      <c r="C126" s="83"/>
      <c r="D126" s="83"/>
      <c r="E126" s="83"/>
      <c r="F126" s="83"/>
      <c r="G126" s="83"/>
      <c r="H126" s="83"/>
      <c r="I126" s="83"/>
      <c r="J126" s="83"/>
      <c r="K126" s="83"/>
      <c r="L126" s="83"/>
      <c r="M126" s="83"/>
      <c r="N126" s="83"/>
    </row>
    <row r="127" spans="1:14" ht="15">
      <c r="A127" s="83"/>
      <c r="B127" s="83"/>
      <c r="C127" s="83"/>
      <c r="D127" s="83"/>
      <c r="E127" s="83"/>
      <c r="F127" s="83"/>
      <c r="G127" s="83"/>
      <c r="H127" s="83"/>
      <c r="I127" s="83"/>
      <c r="J127" s="83"/>
      <c r="K127" s="83"/>
      <c r="L127" s="83"/>
      <c r="M127" s="83"/>
      <c r="N127" s="83"/>
    </row>
    <row r="128" spans="1:14" ht="15">
      <c r="A128" s="83"/>
      <c r="B128" s="83"/>
      <c r="C128" s="83"/>
      <c r="D128" s="83"/>
      <c r="E128" s="83"/>
      <c r="F128" s="83"/>
      <c r="G128" s="83"/>
      <c r="H128" s="83"/>
      <c r="I128" s="83"/>
      <c r="J128" s="83"/>
      <c r="K128" s="83"/>
      <c r="L128" s="83"/>
      <c r="M128" s="83"/>
      <c r="N128" s="83"/>
    </row>
    <row r="129" spans="1:14" ht="15">
      <c r="A129" s="83"/>
      <c r="B129" s="83"/>
      <c r="C129" s="83"/>
      <c r="D129" s="83"/>
      <c r="E129" s="83"/>
      <c r="F129" s="83"/>
      <c r="G129" s="83"/>
      <c r="H129" s="83"/>
      <c r="I129" s="83"/>
      <c r="J129" s="83"/>
      <c r="K129" s="83"/>
      <c r="L129" s="83"/>
      <c r="M129" s="83"/>
      <c r="N129" s="83"/>
    </row>
    <row r="130" spans="1:14" ht="15">
      <c r="A130" s="83"/>
      <c r="B130" s="83"/>
      <c r="C130" s="83"/>
      <c r="D130" s="83"/>
      <c r="E130" s="83"/>
      <c r="F130" s="83"/>
      <c r="G130" s="83"/>
      <c r="H130" s="83"/>
      <c r="I130" s="83"/>
      <c r="J130" s="83"/>
      <c r="K130" s="83"/>
      <c r="L130" s="83"/>
      <c r="M130" s="83"/>
      <c r="N130" s="83"/>
    </row>
    <row r="131" spans="1:14" ht="15">
      <c r="A131" s="83"/>
      <c r="B131" s="83"/>
      <c r="C131" s="83"/>
      <c r="D131" s="83"/>
      <c r="E131" s="83"/>
      <c r="F131" s="83"/>
      <c r="G131" s="83"/>
      <c r="H131" s="83"/>
      <c r="I131" s="83"/>
      <c r="J131" s="83"/>
      <c r="K131" s="83"/>
      <c r="L131" s="83"/>
      <c r="M131" s="83"/>
      <c r="N131" s="83"/>
    </row>
    <row r="132" spans="1:14" ht="15">
      <c r="A132" s="83"/>
      <c r="B132" s="83"/>
      <c r="C132" s="83"/>
      <c r="D132" s="83"/>
      <c r="E132" s="83"/>
      <c r="F132" s="83"/>
      <c r="G132" s="83"/>
      <c r="H132" s="83"/>
      <c r="I132" s="83"/>
      <c r="J132" s="83"/>
      <c r="K132" s="83"/>
      <c r="L132" s="83"/>
      <c r="M132" s="83"/>
      <c r="N132" s="83"/>
    </row>
    <row r="133" spans="1:14" ht="15">
      <c r="A133" s="83"/>
      <c r="B133" s="83"/>
      <c r="C133" s="83"/>
      <c r="D133" s="83"/>
      <c r="E133" s="83"/>
      <c r="F133" s="83"/>
      <c r="G133" s="83"/>
      <c r="H133" s="83"/>
      <c r="I133" s="83"/>
      <c r="J133" s="83"/>
      <c r="K133" s="83"/>
      <c r="L133" s="83"/>
      <c r="M133" s="83"/>
      <c r="N133" s="83"/>
    </row>
    <row r="134" spans="1:14" ht="15">
      <c r="A134" s="83"/>
      <c r="B134" s="83"/>
      <c r="C134" s="83"/>
      <c r="D134" s="83"/>
      <c r="E134" s="83"/>
      <c r="F134" s="83"/>
      <c r="G134" s="83"/>
      <c r="H134" s="83"/>
      <c r="I134" s="83"/>
      <c r="J134" s="83"/>
      <c r="K134" s="83"/>
      <c r="L134" s="83"/>
      <c r="M134" s="83"/>
      <c r="N134" s="83"/>
    </row>
    <row r="135" spans="1:14" ht="15">
      <c r="A135" s="83"/>
      <c r="B135" s="83"/>
      <c r="C135" s="83"/>
      <c r="D135" s="83"/>
      <c r="E135" s="83"/>
      <c r="F135" s="83"/>
      <c r="G135" s="83"/>
      <c r="H135" s="83"/>
      <c r="I135" s="83"/>
      <c r="J135" s="83"/>
      <c r="K135" s="83"/>
      <c r="L135" s="83"/>
      <c r="M135" s="83"/>
      <c r="N135" s="83"/>
    </row>
    <row r="136" spans="1:14" ht="15">
      <c r="A136" s="83"/>
      <c r="B136" s="83"/>
      <c r="C136" s="83"/>
      <c r="D136" s="83"/>
      <c r="E136" s="83"/>
      <c r="F136" s="83"/>
      <c r="G136" s="83"/>
      <c r="H136" s="83"/>
      <c r="I136" s="83"/>
      <c r="J136" s="83"/>
      <c r="K136" s="83"/>
      <c r="L136" s="83"/>
      <c r="M136" s="83"/>
      <c r="N136" s="83"/>
    </row>
    <row r="137" spans="1:14" ht="15">
      <c r="A137" s="83"/>
      <c r="B137" s="83"/>
      <c r="C137" s="83"/>
      <c r="D137" s="83"/>
      <c r="E137" s="83"/>
      <c r="F137" s="83"/>
      <c r="G137" s="83"/>
      <c r="H137" s="83"/>
      <c r="I137" s="83"/>
      <c r="J137" s="83"/>
      <c r="K137" s="83"/>
      <c r="L137" s="83"/>
      <c r="M137" s="83"/>
      <c r="N137" s="83"/>
    </row>
    <row r="138" spans="1:14" ht="15">
      <c r="A138" s="83"/>
      <c r="B138" s="83"/>
      <c r="C138" s="83"/>
      <c r="D138" s="83"/>
      <c r="E138" s="83"/>
      <c r="F138" s="83"/>
      <c r="G138" s="83"/>
      <c r="H138" s="83"/>
      <c r="I138" s="83"/>
      <c r="J138" s="83"/>
      <c r="K138" s="83"/>
      <c r="L138" s="83"/>
      <c r="M138" s="83"/>
      <c r="N138" s="83"/>
    </row>
  </sheetData>
  <sheetProtection/>
  <mergeCells count="6">
    <mergeCell ref="J15:N15"/>
    <mergeCell ref="J14:K14"/>
    <mergeCell ref="A19:A21"/>
    <mergeCell ref="E19:E21"/>
    <mergeCell ref="D4:G4"/>
    <mergeCell ref="E7:G7"/>
  </mergeCells>
  <printOptions/>
  <pageMargins left="0.7" right="0.7" top="0.75" bottom="0.75" header="0.3" footer="0.3"/>
  <pageSetup fitToHeight="1" fitToWidth="1" horizontalDpi="600" verticalDpi="600" orientation="landscape" scale="24" r:id="rId1"/>
  <rowBreaks count="1" manualBreakCount="1">
    <brk id="3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A39"/>
  <sheetViews>
    <sheetView tabSelected="1" view="pageBreakPreview" zoomScaleSheetLayoutView="100" zoomScalePageLayoutView="0" workbookViewId="0" topLeftCell="A1">
      <selection activeCell="G21" sqref="G21"/>
    </sheetView>
  </sheetViews>
  <sheetFormatPr defaultColWidth="12.421875" defaultRowHeight="15"/>
  <cols>
    <col min="1" max="1" width="22.7109375" style="52" customWidth="1"/>
    <col min="2" max="2" width="12.140625" style="52" customWidth="1"/>
    <col min="3" max="3" width="20.57421875" style="52" bestFit="1" customWidth="1"/>
    <col min="4" max="4" width="19.8515625" style="52" customWidth="1"/>
    <col min="5" max="5" width="15.421875" style="52" customWidth="1"/>
    <col min="6" max="6" width="18.421875" style="52" customWidth="1"/>
    <col min="7" max="7" width="15.8515625" style="52" customWidth="1"/>
    <col min="8" max="8" width="18.00390625" style="52" customWidth="1"/>
    <col min="9" max="9" width="15.8515625" style="52" customWidth="1"/>
    <col min="10" max="10" width="7.28125" style="52" customWidth="1"/>
    <col min="11" max="11" width="13.00390625" style="52" customWidth="1"/>
    <col min="12" max="12" width="7.00390625" style="52" customWidth="1"/>
    <col min="13" max="13" width="7.421875" style="52" customWidth="1"/>
    <col min="14" max="14" width="7.8515625" style="52" customWidth="1"/>
    <col min="15" max="15" width="6.140625" style="52" customWidth="1"/>
    <col min="16" max="16" width="6.7109375" style="52" customWidth="1"/>
    <col min="17" max="18" width="6.421875" style="52" customWidth="1"/>
    <col min="19" max="19" width="7.421875" style="52" customWidth="1"/>
    <col min="20" max="20" width="7.57421875" style="52" customWidth="1"/>
    <col min="21" max="21" width="7.00390625" style="52" customWidth="1"/>
    <col min="22" max="22" width="10.7109375" style="52" customWidth="1"/>
    <col min="23" max="23" width="8.00390625" style="52" customWidth="1"/>
    <col min="24" max="24" width="7.8515625" style="52" customWidth="1"/>
    <col min="25" max="16384" width="12.421875" style="52" customWidth="1"/>
  </cols>
  <sheetData>
    <row r="1" spans="1:26" ht="12.75">
      <c r="A1" s="51"/>
      <c r="B1" s="51"/>
      <c r="C1" s="51"/>
      <c r="D1" s="51"/>
      <c r="E1" s="51"/>
      <c r="F1" s="51"/>
      <c r="G1" s="51"/>
      <c r="H1" s="51"/>
      <c r="I1" s="51"/>
      <c r="J1" s="51"/>
      <c r="K1" s="51"/>
      <c r="L1" s="51"/>
      <c r="M1" s="51"/>
      <c r="N1" s="51"/>
      <c r="O1" s="51"/>
      <c r="P1" s="51"/>
      <c r="Q1" s="51"/>
      <c r="R1" s="51"/>
      <c r="S1" s="51"/>
      <c r="T1" s="51"/>
      <c r="U1" s="51"/>
      <c r="V1" s="51"/>
      <c r="W1" s="51"/>
      <c r="X1" s="51"/>
      <c r="Y1" s="51"/>
      <c r="Z1" s="51"/>
    </row>
    <row r="2" spans="1:27" ht="12.75">
      <c r="A2" s="51"/>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s="54" customFormat="1" ht="21">
      <c r="A3" s="65" t="s">
        <v>85</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ht="12.75">
      <c r="A4" s="51"/>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7" s="56" customFormat="1" ht="42.75" customHeight="1">
      <c r="A5" s="214" t="s">
        <v>86</v>
      </c>
      <c r="B5" s="214" t="s">
        <v>58</v>
      </c>
      <c r="C5" s="212" t="s">
        <v>59</v>
      </c>
      <c r="D5" s="212" t="s">
        <v>60</v>
      </c>
      <c r="E5" s="212" t="s">
        <v>61</v>
      </c>
      <c r="F5" s="212" t="s">
        <v>169</v>
      </c>
      <c r="G5" s="216" t="s">
        <v>62</v>
      </c>
      <c r="H5" s="216"/>
      <c r="I5" s="216"/>
      <c r="J5" s="217" t="s">
        <v>63</v>
      </c>
      <c r="K5" s="217"/>
      <c r="L5" s="217"/>
      <c r="M5" s="217" t="s">
        <v>64</v>
      </c>
      <c r="N5" s="217"/>
      <c r="O5" s="217"/>
      <c r="P5" s="217"/>
      <c r="Q5" s="217"/>
      <c r="R5" s="217"/>
      <c r="S5" s="216" t="s">
        <v>65</v>
      </c>
      <c r="T5" s="216"/>
      <c r="U5" s="216"/>
      <c r="V5" s="216" t="s">
        <v>66</v>
      </c>
      <c r="W5" s="216"/>
      <c r="X5" s="216"/>
      <c r="Y5" s="216" t="s">
        <v>67</v>
      </c>
      <c r="Z5" s="216" t="s">
        <v>68</v>
      </c>
      <c r="AA5" s="55"/>
    </row>
    <row r="6" spans="1:27" s="56" customFormat="1" ht="13.5" customHeight="1">
      <c r="A6" s="215"/>
      <c r="B6" s="214"/>
      <c r="C6" s="212"/>
      <c r="D6" s="212"/>
      <c r="E6" s="212"/>
      <c r="F6" s="212"/>
      <c r="G6" s="216"/>
      <c r="H6" s="216"/>
      <c r="I6" s="216"/>
      <c r="J6" s="217"/>
      <c r="K6" s="217"/>
      <c r="L6" s="217"/>
      <c r="M6" s="217" t="s">
        <v>69</v>
      </c>
      <c r="N6" s="217"/>
      <c r="O6" s="217"/>
      <c r="P6" s="217" t="s">
        <v>70</v>
      </c>
      <c r="Q6" s="217"/>
      <c r="R6" s="217"/>
      <c r="S6" s="216"/>
      <c r="T6" s="216"/>
      <c r="U6" s="216"/>
      <c r="V6" s="216"/>
      <c r="W6" s="216"/>
      <c r="X6" s="216"/>
      <c r="Y6" s="216"/>
      <c r="Z6" s="216"/>
      <c r="AA6" s="55"/>
    </row>
    <row r="7" spans="1:27" s="56" customFormat="1" ht="54" customHeight="1">
      <c r="A7" s="215"/>
      <c r="B7" s="214"/>
      <c r="C7" s="212"/>
      <c r="D7" s="212"/>
      <c r="E7" s="212"/>
      <c r="F7" s="212"/>
      <c r="G7" s="71">
        <v>2023</v>
      </c>
      <c r="H7" s="71">
        <v>2024</v>
      </c>
      <c r="I7" s="72">
        <v>2025</v>
      </c>
      <c r="J7" s="125">
        <v>2023</v>
      </c>
      <c r="K7" s="125">
        <v>2024</v>
      </c>
      <c r="L7" s="126">
        <v>2025</v>
      </c>
      <c r="M7" s="125">
        <v>2023</v>
      </c>
      <c r="N7" s="125">
        <v>2024</v>
      </c>
      <c r="O7" s="126">
        <v>2025</v>
      </c>
      <c r="P7" s="125">
        <v>2023</v>
      </c>
      <c r="Q7" s="125">
        <v>2024</v>
      </c>
      <c r="R7" s="126">
        <v>2025</v>
      </c>
      <c r="S7" s="125">
        <v>2023</v>
      </c>
      <c r="T7" s="125">
        <v>2024</v>
      </c>
      <c r="U7" s="126">
        <v>2025</v>
      </c>
      <c r="V7" s="125">
        <v>2023</v>
      </c>
      <c r="W7" s="125">
        <v>2024</v>
      </c>
      <c r="X7" s="126">
        <v>2025</v>
      </c>
      <c r="Y7" s="216"/>
      <c r="Z7" s="216"/>
      <c r="AA7" s="55"/>
    </row>
    <row r="8" spans="1:27" s="58" customFormat="1" ht="21" customHeight="1">
      <c r="A8" s="71"/>
      <c r="B8" s="71">
        <v>1</v>
      </c>
      <c r="C8" s="72">
        <v>2</v>
      </c>
      <c r="D8" s="71">
        <v>3</v>
      </c>
      <c r="E8" s="72">
        <v>4</v>
      </c>
      <c r="F8" s="71">
        <v>5</v>
      </c>
      <c r="G8" s="72" t="s">
        <v>71</v>
      </c>
      <c r="H8" s="72" t="s">
        <v>72</v>
      </c>
      <c r="I8" s="72" t="s">
        <v>73</v>
      </c>
      <c r="J8" s="72">
        <v>9</v>
      </c>
      <c r="K8" s="72">
        <v>10</v>
      </c>
      <c r="L8" s="72">
        <v>11</v>
      </c>
      <c r="M8" s="72">
        <v>12</v>
      </c>
      <c r="N8" s="72">
        <v>13</v>
      </c>
      <c r="O8" s="72">
        <v>14</v>
      </c>
      <c r="P8" s="72">
        <v>15</v>
      </c>
      <c r="Q8" s="72">
        <v>16</v>
      </c>
      <c r="R8" s="72">
        <v>17</v>
      </c>
      <c r="S8" s="72">
        <v>18</v>
      </c>
      <c r="T8" s="72">
        <v>19</v>
      </c>
      <c r="U8" s="72">
        <v>20</v>
      </c>
      <c r="V8" s="72">
        <v>21</v>
      </c>
      <c r="W8" s="72">
        <v>22</v>
      </c>
      <c r="X8" s="72">
        <v>23</v>
      </c>
      <c r="Y8" s="72">
        <v>24</v>
      </c>
      <c r="Z8" s="72">
        <v>25</v>
      </c>
      <c r="AA8" s="57"/>
    </row>
    <row r="9" spans="1:27" ht="18.75">
      <c r="A9" s="73" t="s">
        <v>74</v>
      </c>
      <c r="B9" s="74"/>
      <c r="C9" s="74"/>
      <c r="D9" s="74"/>
      <c r="E9" s="75"/>
      <c r="F9" s="74"/>
      <c r="G9" s="74"/>
      <c r="H9" s="74"/>
      <c r="I9" s="74"/>
      <c r="J9" s="74"/>
      <c r="K9" s="74"/>
      <c r="L9" s="74"/>
      <c r="M9" s="74"/>
      <c r="N9" s="74"/>
      <c r="O9" s="74"/>
      <c r="P9" s="74"/>
      <c r="Q9" s="74"/>
      <c r="R9" s="74"/>
      <c r="S9" s="74"/>
      <c r="T9" s="74"/>
      <c r="U9" s="74"/>
      <c r="V9" s="74"/>
      <c r="W9" s="74"/>
      <c r="X9" s="74"/>
      <c r="Y9" s="74"/>
      <c r="Z9" s="75"/>
      <c r="AA9" s="51"/>
    </row>
    <row r="10" spans="1:27" ht="25.5" customHeight="1">
      <c r="A10" s="76" t="s">
        <v>75</v>
      </c>
      <c r="B10" s="66"/>
      <c r="C10" s="66">
        <f aca="true" t="shared" si="0" ref="C10:L10">C11+C12+C13</f>
        <v>0</v>
      </c>
      <c r="D10" s="66">
        <f t="shared" si="0"/>
        <v>0</v>
      </c>
      <c r="E10" s="66">
        <f t="shared" si="0"/>
        <v>0</v>
      </c>
      <c r="F10" s="66">
        <f t="shared" si="0"/>
        <v>3000</v>
      </c>
      <c r="G10" s="66">
        <f t="shared" si="0"/>
        <v>1000</v>
      </c>
      <c r="H10" s="66">
        <f t="shared" si="0"/>
        <v>1000</v>
      </c>
      <c r="I10" s="66">
        <f t="shared" si="0"/>
        <v>1000</v>
      </c>
      <c r="J10" s="66">
        <f t="shared" si="0"/>
        <v>1000</v>
      </c>
      <c r="K10" s="66">
        <f t="shared" si="0"/>
        <v>1000</v>
      </c>
      <c r="L10" s="66">
        <f t="shared" si="0"/>
        <v>1000</v>
      </c>
      <c r="M10" s="67"/>
      <c r="N10" s="67"/>
      <c r="O10" s="67"/>
      <c r="P10" s="67"/>
      <c r="Q10" s="67"/>
      <c r="R10" s="67"/>
      <c r="S10" s="67"/>
      <c r="T10" s="67"/>
      <c r="U10" s="67"/>
      <c r="V10" s="67"/>
      <c r="W10" s="67"/>
      <c r="X10" s="67"/>
      <c r="Y10" s="67"/>
      <c r="Z10" s="67"/>
      <c r="AA10" s="51"/>
    </row>
    <row r="11" spans="1:27" ht="18.75">
      <c r="A11" s="77" t="s">
        <v>76</v>
      </c>
      <c r="B11" s="59" t="s">
        <v>168</v>
      </c>
      <c r="C11" s="60"/>
      <c r="D11" s="59"/>
      <c r="E11" s="60"/>
      <c r="F11" s="60">
        <v>2436</v>
      </c>
      <c r="G11" s="60"/>
      <c r="H11" s="60"/>
      <c r="I11" s="60"/>
      <c r="J11" s="60"/>
      <c r="K11" s="60"/>
      <c r="L11" s="60"/>
      <c r="M11" s="60"/>
      <c r="N11" s="60"/>
      <c r="O11" s="60"/>
      <c r="P11" s="60"/>
      <c r="Q11" s="60"/>
      <c r="R11" s="60"/>
      <c r="S11" s="60"/>
      <c r="T11" s="60"/>
      <c r="U11" s="60"/>
      <c r="V11" s="60"/>
      <c r="W11" s="60"/>
      <c r="X11" s="60"/>
      <c r="Y11" s="60"/>
      <c r="Z11" s="60" t="s">
        <v>157</v>
      </c>
      <c r="AA11" s="51"/>
    </row>
    <row r="12" spans="1:27" ht="18.75">
      <c r="A12" s="77" t="s">
        <v>77</v>
      </c>
      <c r="B12" s="59" t="s">
        <v>152</v>
      </c>
      <c r="C12" s="60"/>
      <c r="D12" s="59"/>
      <c r="E12" s="60"/>
      <c r="F12" s="60"/>
      <c r="G12" s="60">
        <v>400</v>
      </c>
      <c r="H12" s="60">
        <v>400</v>
      </c>
      <c r="I12" s="60">
        <v>400</v>
      </c>
      <c r="J12" s="60">
        <v>400</v>
      </c>
      <c r="K12" s="60">
        <v>400</v>
      </c>
      <c r="L12" s="60">
        <v>400</v>
      </c>
      <c r="M12" s="60"/>
      <c r="N12" s="60"/>
      <c r="O12" s="60"/>
      <c r="P12" s="60"/>
      <c r="Q12" s="60"/>
      <c r="R12" s="60"/>
      <c r="S12" s="60"/>
      <c r="T12" s="60"/>
      <c r="U12" s="60"/>
      <c r="V12" s="60"/>
      <c r="W12" s="60"/>
      <c r="X12" s="60"/>
      <c r="Y12" s="60"/>
      <c r="Z12" s="60" t="s">
        <v>157</v>
      </c>
      <c r="AA12" s="51"/>
    </row>
    <row r="13" spans="1:27" ht="18.75">
      <c r="A13" s="77" t="s">
        <v>78</v>
      </c>
      <c r="B13" s="59" t="s">
        <v>148</v>
      </c>
      <c r="C13" s="60"/>
      <c r="D13" s="59"/>
      <c r="E13" s="60"/>
      <c r="F13" s="60">
        <v>564</v>
      </c>
      <c r="G13" s="60">
        <v>600</v>
      </c>
      <c r="H13" s="60">
        <v>600</v>
      </c>
      <c r="I13" s="60">
        <v>600</v>
      </c>
      <c r="J13" s="60">
        <v>600</v>
      </c>
      <c r="K13" s="60">
        <v>600</v>
      </c>
      <c r="L13" s="60">
        <v>600</v>
      </c>
      <c r="M13" s="60"/>
      <c r="N13" s="60"/>
      <c r="O13" s="60"/>
      <c r="P13" s="60"/>
      <c r="Q13" s="60"/>
      <c r="R13" s="60"/>
      <c r="S13" s="60"/>
      <c r="T13" s="60"/>
      <c r="U13" s="60"/>
      <c r="V13" s="60"/>
      <c r="W13" s="60"/>
      <c r="X13" s="60"/>
      <c r="Y13" s="60"/>
      <c r="Z13" s="60" t="s">
        <v>157</v>
      </c>
      <c r="AA13" s="51"/>
    </row>
    <row r="14" spans="1:27" ht="18.75">
      <c r="A14" s="73" t="s">
        <v>79</v>
      </c>
      <c r="B14" s="68"/>
      <c r="C14" s="68"/>
      <c r="D14" s="68"/>
      <c r="E14" s="69"/>
      <c r="F14" s="68"/>
      <c r="G14" s="68"/>
      <c r="H14" s="68"/>
      <c r="I14" s="68"/>
      <c r="J14" s="68"/>
      <c r="K14" s="68"/>
      <c r="L14" s="68"/>
      <c r="M14" s="68"/>
      <c r="N14" s="68"/>
      <c r="O14" s="68"/>
      <c r="P14" s="68"/>
      <c r="Q14" s="68"/>
      <c r="R14" s="68"/>
      <c r="S14" s="68"/>
      <c r="T14" s="68"/>
      <c r="U14" s="68"/>
      <c r="V14" s="68"/>
      <c r="W14" s="68"/>
      <c r="X14" s="68"/>
      <c r="Y14" s="68"/>
      <c r="Z14" s="69"/>
      <c r="AA14" s="51"/>
    </row>
    <row r="15" spans="1:27" ht="24" customHeight="1">
      <c r="A15" s="76" t="s">
        <v>75</v>
      </c>
      <c r="B15" s="70"/>
      <c r="C15" s="60"/>
      <c r="D15" s="59"/>
      <c r="E15" s="60"/>
      <c r="F15" s="60"/>
      <c r="G15" s="60"/>
      <c r="H15" s="60"/>
      <c r="I15" s="60"/>
      <c r="J15" s="60"/>
      <c r="K15" s="60"/>
      <c r="L15" s="60"/>
      <c r="M15" s="60"/>
      <c r="N15" s="60"/>
      <c r="O15" s="60"/>
      <c r="P15" s="60"/>
      <c r="Q15" s="60"/>
      <c r="R15" s="60"/>
      <c r="S15" s="60"/>
      <c r="T15" s="60"/>
      <c r="U15" s="60"/>
      <c r="V15" s="60"/>
      <c r="W15" s="60"/>
      <c r="X15" s="60"/>
      <c r="Y15" s="60"/>
      <c r="Z15" s="60"/>
      <c r="AA15" s="51"/>
    </row>
    <row r="16" spans="1:27" ht="18.75">
      <c r="A16" s="77" t="s">
        <v>76</v>
      </c>
      <c r="B16" s="59"/>
      <c r="C16" s="60"/>
      <c r="D16" s="59"/>
      <c r="E16" s="60"/>
      <c r="F16" s="60"/>
      <c r="G16" s="60"/>
      <c r="H16" s="60"/>
      <c r="I16" s="60"/>
      <c r="J16" s="60"/>
      <c r="K16" s="60"/>
      <c r="L16" s="60"/>
      <c r="M16" s="60"/>
      <c r="N16" s="60"/>
      <c r="O16" s="60"/>
      <c r="P16" s="60"/>
      <c r="Q16" s="60"/>
      <c r="R16" s="60"/>
      <c r="S16" s="60"/>
      <c r="T16" s="60"/>
      <c r="U16" s="60"/>
      <c r="V16" s="60"/>
      <c r="W16" s="60"/>
      <c r="X16" s="60"/>
      <c r="Y16" s="60"/>
      <c r="Z16" s="60"/>
      <c r="AA16" s="51"/>
    </row>
    <row r="17" spans="1:27" ht="18.75">
      <c r="A17" s="77" t="s">
        <v>77</v>
      </c>
      <c r="B17" s="59"/>
      <c r="C17" s="60"/>
      <c r="D17" s="59"/>
      <c r="E17" s="60"/>
      <c r="F17" s="60"/>
      <c r="G17" s="60"/>
      <c r="H17" s="60"/>
      <c r="I17" s="60"/>
      <c r="J17" s="60"/>
      <c r="K17" s="60"/>
      <c r="L17" s="60"/>
      <c r="M17" s="60"/>
      <c r="N17" s="60"/>
      <c r="O17" s="60"/>
      <c r="P17" s="60"/>
      <c r="Q17" s="60"/>
      <c r="R17" s="60"/>
      <c r="S17" s="60"/>
      <c r="T17" s="60"/>
      <c r="U17" s="60"/>
      <c r="V17" s="60"/>
      <c r="W17" s="60"/>
      <c r="X17" s="60"/>
      <c r="Y17" s="60"/>
      <c r="Z17" s="60"/>
      <c r="AA17" s="51"/>
    </row>
    <row r="18" spans="1:27" ht="19.5" thickBot="1">
      <c r="A18" s="78" t="s">
        <v>78</v>
      </c>
      <c r="B18" s="61"/>
      <c r="C18" s="62"/>
      <c r="D18" s="61"/>
      <c r="E18" s="62"/>
      <c r="F18" s="62"/>
      <c r="G18" s="62"/>
      <c r="H18" s="62"/>
      <c r="I18" s="62"/>
      <c r="J18" s="62"/>
      <c r="K18" s="62"/>
      <c r="L18" s="62"/>
      <c r="M18" s="62"/>
      <c r="N18" s="62"/>
      <c r="O18" s="62"/>
      <c r="P18" s="62"/>
      <c r="Q18" s="62"/>
      <c r="R18" s="62"/>
      <c r="S18" s="62"/>
      <c r="T18" s="62"/>
      <c r="U18" s="62"/>
      <c r="V18" s="62"/>
      <c r="W18" s="62"/>
      <c r="X18" s="62"/>
      <c r="Y18" s="62"/>
      <c r="Z18" s="62"/>
      <c r="AA18" s="51"/>
    </row>
    <row r="19" spans="1:27" ht="33.75" customHeight="1" thickBot="1" thickTop="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31.5" customHeight="1" thickBot="1">
      <c r="A20" s="82" t="s">
        <v>43</v>
      </c>
      <c r="B20" s="51"/>
      <c r="C20" s="51"/>
      <c r="D20" s="51"/>
      <c r="E20" s="51"/>
      <c r="F20" s="51"/>
      <c r="G20" s="51"/>
      <c r="H20" s="51"/>
      <c r="I20" s="51"/>
      <c r="J20" s="51"/>
      <c r="K20" s="51"/>
      <c r="L20" s="51"/>
      <c r="M20" s="51"/>
      <c r="N20" s="51"/>
      <c r="O20" s="51"/>
      <c r="P20" s="51"/>
      <c r="Q20" s="79"/>
      <c r="R20" s="79"/>
      <c r="S20" s="79"/>
      <c r="T20" s="79"/>
      <c r="U20" s="51"/>
      <c r="V20" s="51"/>
      <c r="W20" s="51"/>
      <c r="X20" s="51"/>
      <c r="Y20" s="51"/>
      <c r="Z20" s="51"/>
      <c r="AA20" s="51"/>
    </row>
    <row r="21" spans="1:27" ht="26.25" customHeight="1">
      <c r="A21" s="81" t="s">
        <v>80</v>
      </c>
      <c r="B21" s="64"/>
      <c r="C21" s="64"/>
      <c r="D21" s="64"/>
      <c r="E21" s="64"/>
      <c r="F21" s="64"/>
      <c r="G21" s="64"/>
      <c r="H21" s="64"/>
      <c r="I21" s="79"/>
      <c r="J21" s="79"/>
      <c r="K21" s="79"/>
      <c r="L21" s="79"/>
      <c r="M21" s="79"/>
      <c r="N21" s="79"/>
      <c r="O21" s="79"/>
      <c r="P21" s="79"/>
      <c r="Q21" s="79"/>
      <c r="R21" s="79"/>
      <c r="S21" s="79"/>
      <c r="T21" s="79"/>
      <c r="U21" s="51"/>
      <c r="V21" s="51"/>
      <c r="W21" s="51"/>
      <c r="X21" s="51"/>
      <c r="Y21" s="51"/>
      <c r="Z21" s="51"/>
      <c r="AA21" s="51"/>
    </row>
    <row r="22" spans="1:27" ht="21">
      <c r="A22" s="64" t="s">
        <v>81</v>
      </c>
      <c r="B22" s="64"/>
      <c r="C22" s="64"/>
      <c r="D22" s="64"/>
      <c r="E22" s="64"/>
      <c r="F22" s="64"/>
      <c r="G22" s="64"/>
      <c r="H22" s="64"/>
      <c r="I22" s="79"/>
      <c r="J22" s="79"/>
      <c r="K22" s="79"/>
      <c r="L22" s="79"/>
      <c r="M22" s="79"/>
      <c r="N22" s="79"/>
      <c r="O22" s="79"/>
      <c r="P22" s="79"/>
      <c r="Q22" s="79"/>
      <c r="R22" s="79"/>
      <c r="S22" s="79"/>
      <c r="T22" s="79"/>
      <c r="U22" s="51"/>
      <c r="V22" s="51"/>
      <c r="W22" s="51"/>
      <c r="X22" s="51"/>
      <c r="Y22" s="51"/>
      <c r="Z22" s="51"/>
      <c r="AA22" s="51"/>
    </row>
    <row r="23" spans="1:27" ht="21">
      <c r="A23" s="64" t="s">
        <v>82</v>
      </c>
      <c r="B23" s="64"/>
      <c r="C23" s="64"/>
      <c r="D23" s="64"/>
      <c r="E23" s="64"/>
      <c r="F23" s="64"/>
      <c r="G23" s="64"/>
      <c r="H23" s="64"/>
      <c r="I23" s="79"/>
      <c r="J23" s="79"/>
      <c r="K23" s="79"/>
      <c r="L23" s="79"/>
      <c r="M23" s="79"/>
      <c r="N23" s="79"/>
      <c r="O23" s="79"/>
      <c r="P23" s="79"/>
      <c r="Q23" s="79"/>
      <c r="R23" s="79"/>
      <c r="S23" s="79"/>
      <c r="T23" s="79"/>
      <c r="U23" s="51"/>
      <c r="V23" s="51"/>
      <c r="W23" s="51"/>
      <c r="X23" s="51"/>
      <c r="Y23" s="51"/>
      <c r="Z23" s="51"/>
      <c r="AA23" s="51"/>
    </row>
    <row r="24" spans="1:27" ht="64.5" customHeight="1">
      <c r="A24" s="213" t="s">
        <v>83</v>
      </c>
      <c r="B24" s="213"/>
      <c r="C24" s="213"/>
      <c r="D24" s="213"/>
      <c r="E24" s="213"/>
      <c r="F24" s="213"/>
      <c r="G24" s="213"/>
      <c r="H24" s="213"/>
      <c r="I24" s="79"/>
      <c r="J24" s="79"/>
      <c r="K24" s="79"/>
      <c r="L24" s="79"/>
      <c r="M24" s="79"/>
      <c r="N24" s="79"/>
      <c r="O24" s="79"/>
      <c r="P24" s="79"/>
      <c r="Q24" s="79"/>
      <c r="R24" s="79"/>
      <c r="S24" s="79"/>
      <c r="T24" s="79"/>
      <c r="U24" s="51"/>
      <c r="V24" s="51"/>
      <c r="W24" s="51"/>
      <c r="X24" s="51"/>
      <c r="Y24" s="51"/>
      <c r="Z24" s="51"/>
      <c r="AA24" s="51"/>
    </row>
    <row r="25" spans="1:26" ht="54.75" customHeight="1">
      <c r="A25" s="213" t="s">
        <v>84</v>
      </c>
      <c r="B25" s="213"/>
      <c r="C25" s="213"/>
      <c r="D25" s="213"/>
      <c r="E25" s="213"/>
      <c r="F25" s="213"/>
      <c r="G25" s="64"/>
      <c r="H25" s="64"/>
      <c r="I25" s="79"/>
      <c r="J25" s="79"/>
      <c r="K25" s="79"/>
      <c r="L25" s="79"/>
      <c r="M25" s="79"/>
      <c r="N25" s="79"/>
      <c r="O25" s="79"/>
      <c r="P25" s="79"/>
      <c r="Q25" s="79"/>
      <c r="R25" s="79"/>
      <c r="S25" s="79"/>
      <c r="T25" s="79"/>
      <c r="U25" s="51"/>
      <c r="V25" s="51"/>
      <c r="W25" s="51"/>
      <c r="X25" s="51"/>
      <c r="Y25" s="51"/>
      <c r="Z25" s="51"/>
    </row>
    <row r="26" spans="1:26" ht="21">
      <c r="A26" s="63"/>
      <c r="B26" s="63"/>
      <c r="C26" s="63"/>
      <c r="D26" s="63"/>
      <c r="E26" s="63"/>
      <c r="F26" s="63"/>
      <c r="G26" s="63"/>
      <c r="H26" s="63"/>
      <c r="I26" s="79"/>
      <c r="J26" s="79"/>
      <c r="K26" s="79"/>
      <c r="L26" s="79"/>
      <c r="M26" s="79"/>
      <c r="N26" s="79"/>
      <c r="O26" s="79"/>
      <c r="P26" s="79"/>
      <c r="Q26"/>
      <c r="R26"/>
      <c r="S26"/>
      <c r="T26"/>
      <c r="U26"/>
      <c r="V26"/>
      <c r="W26"/>
      <c r="X26"/>
      <c r="Y26"/>
      <c r="Z26"/>
    </row>
    <row r="27" spans="1:26" ht="21">
      <c r="A27" s="63"/>
      <c r="B27" s="63"/>
      <c r="C27" s="63"/>
      <c r="D27" s="63"/>
      <c r="E27" s="63"/>
      <c r="F27" s="63"/>
      <c r="G27" s="63"/>
      <c r="H27" s="63"/>
      <c r="I27" s="79"/>
      <c r="J27" s="79"/>
      <c r="K27" s="79"/>
      <c r="L27" s="79"/>
      <c r="M27" s="79"/>
      <c r="N27" s="79"/>
      <c r="O27" s="79"/>
      <c r="P27" s="79"/>
      <c r="Q27"/>
      <c r="R27"/>
      <c r="S27"/>
      <c r="T27"/>
      <c r="U27"/>
      <c r="V27"/>
      <c r="W27"/>
      <c r="X27"/>
      <c r="Y27"/>
      <c r="Z27"/>
    </row>
    <row r="28" spans="1:26" ht="16.5" thickBot="1">
      <c r="A28" s="80"/>
      <c r="B28" s="80"/>
      <c r="C28" s="79"/>
      <c r="D28" s="80"/>
      <c r="E28" s="79"/>
      <c r="F28" s="80"/>
      <c r="G28" s="80"/>
      <c r="H28" s="80"/>
      <c r="I28" s="80"/>
      <c r="J28" s="79"/>
      <c r="K28" s="79"/>
      <c r="L28" s="79"/>
      <c r="M28" s="79"/>
      <c r="N28" s="79"/>
      <c r="O28" s="79"/>
      <c r="P28" s="79"/>
      <c r="Q28"/>
      <c r="R28"/>
      <c r="S28"/>
      <c r="T28"/>
      <c r="U28"/>
      <c r="V28"/>
      <c r="W28"/>
      <c r="X28"/>
      <c r="Y28"/>
      <c r="Z28"/>
    </row>
    <row r="29" spans="1:26" ht="15" customHeight="1">
      <c r="A29" s="138" t="s">
        <v>102</v>
      </c>
      <c r="B29" s="39" t="s">
        <v>39</v>
      </c>
      <c r="C29" s="40" t="s">
        <v>158</v>
      </c>
      <c r="E29" s="138" t="s">
        <v>42</v>
      </c>
      <c r="F29" s="39" t="s">
        <v>39</v>
      </c>
      <c r="G29" s="40" t="s">
        <v>155</v>
      </c>
      <c r="I29" s="138" t="s">
        <v>101</v>
      </c>
      <c r="J29" s="39" t="s">
        <v>39</v>
      </c>
      <c r="K29" s="40" t="s">
        <v>155</v>
      </c>
      <c r="Q29" s="51"/>
      <c r="R29" s="51"/>
      <c r="S29" s="51"/>
      <c r="T29" s="51"/>
      <c r="U29" s="51"/>
      <c r="V29" s="51"/>
      <c r="W29" s="51"/>
      <c r="X29" s="51"/>
      <c r="Y29" s="51"/>
      <c r="Z29" s="51"/>
    </row>
    <row r="30" spans="1:26" ht="15">
      <c r="A30" s="139"/>
      <c r="B30" s="35" t="s">
        <v>40</v>
      </c>
      <c r="C30" s="41"/>
      <c r="E30" s="139"/>
      <c r="F30" s="35" t="s">
        <v>40</v>
      </c>
      <c r="G30" s="41"/>
      <c r="I30" s="139"/>
      <c r="J30" s="35" t="s">
        <v>40</v>
      </c>
      <c r="K30" s="41"/>
      <c r="Q30" s="51"/>
      <c r="R30" s="51"/>
      <c r="S30" s="51"/>
      <c r="T30" s="51"/>
      <c r="U30" s="51"/>
      <c r="V30" s="51"/>
      <c r="W30" s="51"/>
      <c r="X30" s="51"/>
      <c r="Y30" s="51"/>
      <c r="Z30" s="51"/>
    </row>
    <row r="31" spans="1:26" ht="19.5" customHeight="1" thickBot="1">
      <c r="A31" s="140"/>
      <c r="B31" s="42" t="s">
        <v>41</v>
      </c>
      <c r="C31" s="43" t="str">
        <f>'Formati 1 Misioni'!E14</f>
        <v>29.12.2022</v>
      </c>
      <c r="E31" s="140"/>
      <c r="F31" s="42" t="s">
        <v>41</v>
      </c>
      <c r="G31" s="43" t="str">
        <f>C31</f>
        <v>29.12.2022</v>
      </c>
      <c r="I31" s="140"/>
      <c r="J31" s="42" t="s">
        <v>41</v>
      </c>
      <c r="K31" s="43" t="str">
        <f>C31</f>
        <v>29.12.2022</v>
      </c>
      <c r="Q31" s="51"/>
      <c r="R31" s="51"/>
      <c r="S31" s="51"/>
      <c r="T31" s="51"/>
      <c r="U31" s="51"/>
      <c r="V31" s="51"/>
      <c r="W31" s="51"/>
      <c r="X31" s="51"/>
      <c r="Y31" s="51"/>
      <c r="Z31" s="51"/>
    </row>
    <row r="32" spans="1:26" ht="12.7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2.7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2.7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2.7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2.7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16" ht="12.75">
      <c r="A37" s="51"/>
      <c r="B37" s="51"/>
      <c r="C37" s="51"/>
      <c r="D37" s="51"/>
      <c r="E37" s="51"/>
      <c r="F37" s="51"/>
      <c r="G37" s="51"/>
      <c r="H37" s="51"/>
      <c r="I37" s="51"/>
      <c r="J37" s="51"/>
      <c r="K37" s="51"/>
      <c r="L37" s="51"/>
      <c r="M37" s="51"/>
      <c r="N37" s="51"/>
      <c r="O37" s="51"/>
      <c r="P37" s="51"/>
    </row>
    <row r="38" spans="1:16" ht="12.75">
      <c r="A38" s="51"/>
      <c r="B38" s="51"/>
      <c r="C38" s="51"/>
      <c r="D38" s="51"/>
      <c r="E38" s="51"/>
      <c r="F38" s="51"/>
      <c r="G38" s="51"/>
      <c r="H38" s="51"/>
      <c r="I38" s="51"/>
      <c r="J38" s="51"/>
      <c r="K38" s="51"/>
      <c r="L38" s="51"/>
      <c r="M38" s="51"/>
      <c r="N38" s="51"/>
      <c r="O38" s="51"/>
      <c r="P38" s="51"/>
    </row>
    <row r="39" spans="1:16" ht="12.75">
      <c r="A39" s="51"/>
      <c r="B39" s="51"/>
      <c r="C39" s="51"/>
      <c r="D39" s="51"/>
      <c r="E39" s="51"/>
      <c r="F39" s="51"/>
      <c r="G39" s="51"/>
      <c r="H39" s="51"/>
      <c r="I39" s="51"/>
      <c r="J39" s="51"/>
      <c r="K39" s="51"/>
      <c r="L39" s="51"/>
      <c r="M39" s="51"/>
      <c r="N39" s="51"/>
      <c r="O39" s="51"/>
      <c r="P39" s="51"/>
    </row>
  </sheetData>
  <sheetProtection/>
  <mergeCells count="20">
    <mergeCell ref="I29:I31"/>
    <mergeCell ref="Z5:Z7"/>
    <mergeCell ref="M6:O6"/>
    <mergeCell ref="P6:R6"/>
    <mergeCell ref="Y5:Y7"/>
    <mergeCell ref="G5:I6"/>
    <mergeCell ref="J5:L6"/>
    <mergeCell ref="M5:R5"/>
    <mergeCell ref="S5:U6"/>
    <mergeCell ref="V5:X6"/>
    <mergeCell ref="C5:C7"/>
    <mergeCell ref="D5:D7"/>
    <mergeCell ref="E5:E7"/>
    <mergeCell ref="F5:F7"/>
    <mergeCell ref="A29:A31"/>
    <mergeCell ref="E29:E31"/>
    <mergeCell ref="A24:H24"/>
    <mergeCell ref="A25:F25"/>
    <mergeCell ref="A5:A7"/>
    <mergeCell ref="B5:B7"/>
  </mergeCells>
  <printOptions/>
  <pageMargins left="0.75" right="0.75" top="1"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Gentian Opre</dc:creator>
  <cp:keywords/>
  <dc:description/>
  <cp:lastModifiedBy>Erion</cp:lastModifiedBy>
  <cp:lastPrinted>2022-12-29T09:46:14Z</cp:lastPrinted>
  <dcterms:created xsi:type="dcterms:W3CDTF">2018-03-05T12:29:59Z</dcterms:created>
  <dcterms:modified xsi:type="dcterms:W3CDTF">2022-12-29T09:48:21Z</dcterms:modified>
  <cp:category/>
  <cp:version/>
  <cp:contentType/>
  <cp:contentStatus/>
</cp:coreProperties>
</file>